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Š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<sst xmlns="http://schemas.openxmlformats.org/spreadsheetml/2006/main" count="64" uniqueCount="44">
  <si>
    <t>Zdroje z Krajského úřadu:</t>
  </si>
  <si>
    <t>SÚ</t>
  </si>
  <si>
    <t>Masarova</t>
  </si>
  <si>
    <t>Novolíšeňská</t>
  </si>
  <si>
    <t>Dotace</t>
  </si>
  <si>
    <t>Výnosy</t>
  </si>
  <si>
    <t>zúčtování fondů</t>
  </si>
  <si>
    <t>jiné ostatní výnosy</t>
  </si>
  <si>
    <t>Celkem:</t>
  </si>
  <si>
    <t>Náklady</t>
  </si>
  <si>
    <t>pracovní oděv</t>
  </si>
  <si>
    <t>ostatní služby</t>
  </si>
  <si>
    <t>mzdové náklady</t>
  </si>
  <si>
    <t>zákonné sociální pojištění</t>
  </si>
  <si>
    <t>zákonné sociální náklady</t>
  </si>
  <si>
    <t>Zdroje z MČ:</t>
  </si>
  <si>
    <t>stravné</t>
  </si>
  <si>
    <t>úroky</t>
  </si>
  <si>
    <t>ostatní výnosy</t>
  </si>
  <si>
    <t>Celkem HČ:</t>
  </si>
  <si>
    <t>Celkem DČ:</t>
  </si>
  <si>
    <t>spotřeba materiálu</t>
  </si>
  <si>
    <t>spotřeba energie</t>
  </si>
  <si>
    <t>opravy a údržba</t>
  </si>
  <si>
    <t>cestovné</t>
  </si>
  <si>
    <t>náklady na reprezentaci</t>
  </si>
  <si>
    <t>zákonné soc. pojištění</t>
  </si>
  <si>
    <t>ostatní náklady</t>
  </si>
  <si>
    <t>odpisy</t>
  </si>
  <si>
    <t>Hospodářský výsledek HČ:</t>
  </si>
  <si>
    <t>Hospodářský výsledek DČ:</t>
  </si>
  <si>
    <t>Hospodářský výsledek celkem:</t>
  </si>
  <si>
    <t>Stav Kč na rezervním fondu:</t>
  </si>
  <si>
    <t>Stav Kč na investičním fondu:</t>
  </si>
  <si>
    <t>Stav Kč na fondu odměn:</t>
  </si>
  <si>
    <t>Stav Kč na FKSP:</t>
  </si>
  <si>
    <t>ostatní</t>
  </si>
  <si>
    <t>Hospodářský výsledek:</t>
  </si>
  <si>
    <t>tržby z prodeje služeb</t>
  </si>
  <si>
    <t>Přehled hospodaření školních jídelen</t>
  </si>
  <si>
    <t>zákonné soc. náklady</t>
  </si>
  <si>
    <t>silniční daň</t>
  </si>
  <si>
    <t>za rok 2006</t>
  </si>
  <si>
    <t xml:space="preserve">v Kč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</si>
</sst>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4" fontId="4" fillId="3" borderId="5" xfId="0" applyNumberFormat="1" applyFont="1" applyFill="1" applyBorder="1" applyAlignment="1">
      <alignment/>
    </xf>
    <xf numFmtId="4" fontId="4" fillId="3" borderId="6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4" fillId="5" borderId="5" xfId="0" applyNumberFormat="1" applyFont="1" applyFill="1" applyBorder="1" applyAlignment="1">
      <alignment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4" fontId="0" fillId="0" borderId="15" xfId="0" applyNumberFormat="1" applyBorder="1" applyAlignment="1">
      <alignment/>
    </xf>
    <xf numFmtId="4" fontId="4" fillId="5" borderId="16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7" borderId="18" xfId="0" applyNumberFormat="1" applyFont="1" applyFill="1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4" fontId="0" fillId="0" borderId="7" xfId="0" applyNumberFormat="1" applyFill="1" applyBorder="1" applyAlignment="1">
      <alignment/>
    </xf>
    <xf numFmtId="4" fontId="4" fillId="5" borderId="19" xfId="0" applyNumberFormat="1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2" borderId="24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" borderId="16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4" fillId="2" borderId="25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4" fillId="3" borderId="29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4" fillId="5" borderId="29" xfId="0" applyNumberFormat="1" applyFont="1" applyFill="1" applyBorder="1" applyAlignment="1">
      <alignment/>
    </xf>
    <xf numFmtId="4" fontId="4" fillId="5" borderId="9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4" fillId="5" borderId="30" xfId="0" applyNumberFormat="1" applyFont="1" applyFill="1" applyBorder="1" applyAlignment="1">
      <alignment/>
    </xf>
    <xf numFmtId="4" fontId="3" fillId="7" borderId="31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3" fillId="8" borderId="10" xfId="0" applyNumberFormat="1" applyFont="1" applyFill="1" applyBorder="1" applyAlignment="1">
      <alignment/>
    </xf>
    <xf numFmtId="4" fontId="3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5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7" borderId="35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3" fillId="8" borderId="35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36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6" borderId="35" xfId="0" applyFont="1" applyFill="1" applyBorder="1" applyAlignment="1">
      <alignment/>
    </xf>
    <xf numFmtId="0" fontId="4" fillId="2" borderId="37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3" xfId="0" applyFont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0" fillId="0" borderId="47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kl\P&#345;&#237;sp&#283;vkov&#233;%20organizace\&#352;koly\2006\Celk4q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"/>
      <sheetName val="MŠ"/>
      <sheetName val="ŠJ"/>
      <sheetName val="CZŠ"/>
      <sheetName val="CMŠ"/>
      <sheetName val="CŠJ"/>
    </sheetNames>
    <sheetDataSet>
      <sheetData sheetId="2">
        <row r="7">
          <cell r="D7">
            <v>3346648.52</v>
          </cell>
          <cell r="E7">
            <v>1957575.65</v>
          </cell>
        </row>
        <row r="16">
          <cell r="D16">
            <v>95107.2</v>
          </cell>
          <cell r="E16">
            <v>87072.62</v>
          </cell>
        </row>
        <row r="17">
          <cell r="D17">
            <v>2112596.43</v>
          </cell>
          <cell r="E17">
            <v>1972910.98</v>
          </cell>
        </row>
        <row r="18">
          <cell r="D18">
            <v>203586.2</v>
          </cell>
          <cell r="E18">
            <v>395448.4</v>
          </cell>
        </row>
        <row r="23">
          <cell r="D23">
            <v>73007.2</v>
          </cell>
          <cell r="E23">
            <v>117671.2</v>
          </cell>
        </row>
        <row r="24">
          <cell r="D24">
            <v>229186.47</v>
          </cell>
          <cell r="E24">
            <v>113590.18000000002</v>
          </cell>
        </row>
        <row r="30">
          <cell r="D30">
            <v>80180.3</v>
          </cell>
          <cell r="E30">
            <v>91635</v>
          </cell>
        </row>
        <row r="31">
          <cell r="D31">
            <v>2565</v>
          </cell>
          <cell r="E31">
            <v>12268.06</v>
          </cell>
        </row>
        <row r="33">
          <cell r="D33">
            <v>1035</v>
          </cell>
          <cell r="E33">
            <v>5442.7</v>
          </cell>
        </row>
        <row r="34">
          <cell r="D34">
            <v>0</v>
          </cell>
          <cell r="E34">
            <v>0</v>
          </cell>
        </row>
        <row r="35">
          <cell r="D35">
            <v>187179.51</v>
          </cell>
          <cell r="E35">
            <v>115585.35</v>
          </cell>
        </row>
        <row r="47">
          <cell r="D47">
            <v>87489.47</v>
          </cell>
          <cell r="E47">
            <v>58118.8</v>
          </cell>
        </row>
        <row r="48">
          <cell r="D48">
            <v>10000</v>
          </cell>
          <cell r="E48">
            <v>50883</v>
          </cell>
        </row>
        <row r="51">
          <cell r="D51">
            <v>506709</v>
          </cell>
          <cell r="E51">
            <v>514221</v>
          </cell>
        </row>
        <row r="52">
          <cell r="D52">
            <v>3500</v>
          </cell>
          <cell r="E52">
            <v>17809</v>
          </cell>
        </row>
        <row r="55">
          <cell r="D55">
            <v>164410</v>
          </cell>
          <cell r="E55">
            <v>179976</v>
          </cell>
        </row>
        <row r="56">
          <cell r="D56">
            <v>200</v>
          </cell>
          <cell r="E56">
            <v>1018</v>
          </cell>
        </row>
        <row r="58">
          <cell r="D58">
            <v>9394</v>
          </cell>
          <cell r="E58">
            <v>5331</v>
          </cell>
        </row>
        <row r="59">
          <cell r="D59">
            <v>0</v>
          </cell>
          <cell r="E59">
            <v>3072</v>
          </cell>
        </row>
        <row r="61">
          <cell r="D61">
            <v>0</v>
          </cell>
          <cell r="E61">
            <v>1728</v>
          </cell>
        </row>
        <row r="62">
          <cell r="D62">
            <v>7799</v>
          </cell>
        </row>
        <row r="63">
          <cell r="D63">
            <v>231509.26</v>
          </cell>
          <cell r="E63">
            <v>97536.49</v>
          </cell>
        </row>
        <row r="69">
          <cell r="D69">
            <v>16822.5</v>
          </cell>
          <cell r="E69">
            <v>17007.9</v>
          </cell>
        </row>
        <row r="70">
          <cell r="D70">
            <v>83235.85</v>
          </cell>
          <cell r="E70">
            <v>63429.86</v>
          </cell>
        </row>
        <row r="71">
          <cell r="D71">
            <v>56247.22</v>
          </cell>
          <cell r="E71">
            <v>140625.9</v>
          </cell>
        </row>
        <row r="73">
          <cell r="D73">
            <v>18303.3</v>
          </cell>
          <cell r="E73">
            <v>44408.1</v>
          </cell>
        </row>
        <row r="79">
          <cell r="D79">
            <v>3858760.5</v>
          </cell>
          <cell r="E79">
            <v>2016119.54</v>
          </cell>
        </row>
        <row r="84">
          <cell r="D84">
            <v>19447.5</v>
          </cell>
          <cell r="E84">
            <v>10833.3</v>
          </cell>
        </row>
        <row r="85">
          <cell r="D85">
            <v>3393734.65</v>
          </cell>
          <cell r="E85">
            <v>3276358.92</v>
          </cell>
        </row>
        <row r="86">
          <cell r="D86">
            <v>251.46</v>
          </cell>
          <cell r="E86">
            <v>220.3</v>
          </cell>
        </row>
        <row r="87">
          <cell r="D87">
            <v>17154</v>
          </cell>
          <cell r="E87">
            <v>80095.2</v>
          </cell>
        </row>
        <row r="88">
          <cell r="D88">
            <v>15994.02</v>
          </cell>
          <cell r="E88">
            <v>86550.85</v>
          </cell>
        </row>
        <row r="92">
          <cell r="D92">
            <v>519000</v>
          </cell>
          <cell r="E92">
            <v>729000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13.875" style="0" bestFit="1" customWidth="1"/>
    <col min="3" max="3" width="28.375" style="0" customWidth="1"/>
    <col min="4" max="4" width="4.75390625" style="0" bestFit="1" customWidth="1"/>
    <col min="5" max="6" width="13.875" style="0" bestFit="1" customWidth="1"/>
  </cols>
  <sheetData>
    <row r="1" spans="2:6" ht="15.75">
      <c r="B1" s="96" t="s">
        <v>39</v>
      </c>
      <c r="C1" s="96"/>
      <c r="D1" s="96"/>
      <c r="E1" s="96"/>
      <c r="F1" s="96"/>
    </row>
    <row r="2" spans="2:6" ht="20.25">
      <c r="B2" s="97" t="s">
        <v>42</v>
      </c>
      <c r="C2" s="97"/>
      <c r="D2" s="97"/>
      <c r="E2" s="97"/>
      <c r="F2" s="97"/>
    </row>
    <row r="3" spans="2:6" ht="12.75" customHeight="1" thickBot="1">
      <c r="B3" s="75"/>
      <c r="C3" s="75"/>
      <c r="D3" s="75"/>
      <c r="E3" s="75"/>
      <c r="F3" s="76" t="s">
        <v>43</v>
      </c>
    </row>
    <row r="4" spans="2:6" ht="12.75">
      <c r="B4" s="98" t="s">
        <v>0</v>
      </c>
      <c r="C4" s="99"/>
      <c r="D4" s="102" t="s">
        <v>1</v>
      </c>
      <c r="E4" s="1" t="s">
        <v>2</v>
      </c>
      <c r="F4" s="50" t="s">
        <v>3</v>
      </c>
    </row>
    <row r="5" spans="2:6" ht="13.5" thickBot="1">
      <c r="B5" s="100"/>
      <c r="C5" s="101"/>
      <c r="D5" s="103"/>
      <c r="E5" s="2">
        <v>661</v>
      </c>
      <c r="F5" s="51">
        <v>691</v>
      </c>
    </row>
    <row r="6" spans="2:6" ht="12.75">
      <c r="B6" s="94" t="s">
        <v>4</v>
      </c>
      <c r="C6" s="89"/>
      <c r="D6" s="3">
        <v>691</v>
      </c>
      <c r="E6" s="4">
        <v>2443000</v>
      </c>
      <c r="F6" s="52">
        <v>2026000</v>
      </c>
    </row>
    <row r="7" spans="2:6" ht="12.75">
      <c r="B7" s="5" t="s">
        <v>5</v>
      </c>
      <c r="C7" s="6" t="s">
        <v>6</v>
      </c>
      <c r="D7" s="7">
        <v>648</v>
      </c>
      <c r="E7" s="8">
        <v>0</v>
      </c>
      <c r="F7" s="53">
        <v>0</v>
      </c>
    </row>
    <row r="8" spans="2:6" ht="12.75">
      <c r="B8" s="9"/>
      <c r="C8" s="6" t="s">
        <v>7</v>
      </c>
      <c r="D8" s="7">
        <v>649</v>
      </c>
      <c r="E8" s="8">
        <v>0</v>
      </c>
      <c r="F8" s="53">
        <v>0</v>
      </c>
    </row>
    <row r="9" spans="2:6" ht="13.5" thickBot="1">
      <c r="B9" s="95" t="s">
        <v>8</v>
      </c>
      <c r="C9" s="78"/>
      <c r="D9" s="79"/>
      <c r="E9" s="10">
        <f>SUM(E6:E8)</f>
        <v>2443000</v>
      </c>
      <c r="F9" s="54">
        <f>SUM(F6:F8)</f>
        <v>2026000</v>
      </c>
    </row>
    <row r="10" spans="2:6" ht="12.75">
      <c r="B10" s="12" t="s">
        <v>9</v>
      </c>
      <c r="C10" s="13" t="s">
        <v>10</v>
      </c>
      <c r="D10" s="14">
        <v>501</v>
      </c>
      <c r="E10" s="15">
        <v>42896</v>
      </c>
      <c r="F10" s="55">
        <v>24108.17</v>
      </c>
    </row>
    <row r="11" spans="2:6" ht="12.75">
      <c r="B11" s="9"/>
      <c r="C11" s="17" t="s">
        <v>24</v>
      </c>
      <c r="D11" s="18">
        <v>512</v>
      </c>
      <c r="E11" s="19">
        <v>0</v>
      </c>
      <c r="F11" s="29">
        <v>4188.33</v>
      </c>
    </row>
    <row r="12" spans="2:6" ht="12.75">
      <c r="B12" s="9"/>
      <c r="C12" s="17" t="s">
        <v>11</v>
      </c>
      <c r="D12" s="18">
        <v>518</v>
      </c>
      <c r="E12" s="19">
        <v>0</v>
      </c>
      <c r="F12" s="29">
        <v>0</v>
      </c>
    </row>
    <row r="13" spans="2:6" ht="12.75">
      <c r="B13" s="9"/>
      <c r="C13" s="17" t="s">
        <v>12</v>
      </c>
      <c r="D13" s="18">
        <v>521</v>
      </c>
      <c r="E13" s="21">
        <v>1760000</v>
      </c>
      <c r="F13" s="56">
        <v>1462000</v>
      </c>
    </row>
    <row r="14" spans="2:6" ht="12.75">
      <c r="B14" s="9"/>
      <c r="C14" s="17" t="s">
        <v>13</v>
      </c>
      <c r="D14" s="18">
        <v>524</v>
      </c>
      <c r="E14" s="57">
        <v>605504</v>
      </c>
      <c r="F14" s="58">
        <v>501071</v>
      </c>
    </row>
    <row r="15" spans="2:6" ht="12.75">
      <c r="B15" s="9"/>
      <c r="C15" s="17" t="s">
        <v>14</v>
      </c>
      <c r="D15" s="18">
        <v>527</v>
      </c>
      <c r="E15" s="57">
        <v>34600</v>
      </c>
      <c r="F15" s="58">
        <v>28860</v>
      </c>
    </row>
    <row r="16" spans="2:6" ht="12.75">
      <c r="B16" s="9"/>
      <c r="C16" s="30" t="s">
        <v>36</v>
      </c>
      <c r="D16" s="44">
        <v>549</v>
      </c>
      <c r="E16" s="39">
        <v>0</v>
      </c>
      <c r="F16" s="35">
        <v>5772.5</v>
      </c>
    </row>
    <row r="17" spans="2:6" ht="13.5" thickBot="1">
      <c r="B17" s="77" t="s">
        <v>8</v>
      </c>
      <c r="C17" s="78"/>
      <c r="D17" s="79"/>
      <c r="E17" s="23">
        <f>SUM(E10:E16)</f>
        <v>2443000</v>
      </c>
      <c r="F17" s="36">
        <f>SUM(F10:F16)</f>
        <v>2026000</v>
      </c>
    </row>
    <row r="18" spans="2:6" ht="15.75" thickBot="1">
      <c r="B18" s="93" t="s">
        <v>37</v>
      </c>
      <c r="C18" s="81"/>
      <c r="D18" s="82"/>
      <c r="E18" s="24">
        <f>SUM(E6-E17)</f>
        <v>0</v>
      </c>
      <c r="F18" s="47">
        <f>F6-F17</f>
        <v>0</v>
      </c>
    </row>
    <row r="20" ht="15.75" thickBot="1">
      <c r="B20" s="25" t="s">
        <v>15</v>
      </c>
    </row>
    <row r="21" spans="2:6" ht="12.75">
      <c r="B21" s="94" t="s">
        <v>4</v>
      </c>
      <c r="C21" s="89"/>
      <c r="D21" s="26">
        <v>691</v>
      </c>
      <c r="E21" s="59">
        <f>'[1]ŠJ'!D92</f>
        <v>519000</v>
      </c>
      <c r="F21" s="27">
        <f>'[1]ŠJ'!E92</f>
        <v>729000</v>
      </c>
    </row>
    <row r="22" spans="2:6" ht="12.75">
      <c r="B22" s="5" t="s">
        <v>5</v>
      </c>
      <c r="C22" s="17" t="s">
        <v>16</v>
      </c>
      <c r="D22" s="28">
        <v>602</v>
      </c>
      <c r="E22" s="60">
        <f>'[1]ŠJ'!D79</f>
        <v>3858760.5</v>
      </c>
      <c r="F22" s="40">
        <f>'[1]ŠJ'!E79</f>
        <v>2016119.54</v>
      </c>
    </row>
    <row r="23" spans="2:6" ht="12.75">
      <c r="B23" s="9"/>
      <c r="C23" s="17" t="s">
        <v>17</v>
      </c>
      <c r="D23" s="28">
        <v>644</v>
      </c>
      <c r="E23" s="61">
        <f>'[1]ŠJ'!D86</f>
        <v>251.46</v>
      </c>
      <c r="F23" s="20">
        <f>'[1]ŠJ'!E86</f>
        <v>220.3</v>
      </c>
    </row>
    <row r="24" spans="2:6" ht="12.75">
      <c r="B24" s="9"/>
      <c r="C24" s="30" t="s">
        <v>6</v>
      </c>
      <c r="D24" s="31">
        <v>648</v>
      </c>
      <c r="E24" s="62">
        <f>'[1]ŠJ'!D87</f>
        <v>17154</v>
      </c>
      <c r="F24" s="16">
        <f>'[1]ŠJ'!E87</f>
        <v>80095.2</v>
      </c>
    </row>
    <row r="25" spans="2:6" ht="12.75">
      <c r="B25" s="9"/>
      <c r="C25" s="30" t="s">
        <v>18</v>
      </c>
      <c r="D25" s="31">
        <v>649</v>
      </c>
      <c r="E25" s="62">
        <f>'[1]ŠJ'!D88</f>
        <v>15994.02</v>
      </c>
      <c r="F25" s="16">
        <f>'[1]ŠJ'!E88</f>
        <v>86550.85</v>
      </c>
    </row>
    <row r="26" spans="2:6" ht="13.5" thickBot="1">
      <c r="B26" s="95" t="s">
        <v>19</v>
      </c>
      <c r="C26" s="78"/>
      <c r="D26" s="79"/>
      <c r="E26" s="63">
        <f>SUM(E21:E25)</f>
        <v>4411159.9799999995</v>
      </c>
      <c r="F26" s="11">
        <f>SUM(F21:F25)</f>
        <v>2911985.89</v>
      </c>
    </row>
    <row r="27" spans="2:6" ht="12.75">
      <c r="B27" s="9"/>
      <c r="C27" s="33" t="s">
        <v>38</v>
      </c>
      <c r="D27" s="34">
        <v>602</v>
      </c>
      <c r="E27" s="64">
        <f>'[1]ŠJ'!D85+'[1]ŠJ'!D84</f>
        <v>3413182.15</v>
      </c>
      <c r="F27" s="49">
        <f>'[1]ŠJ'!E85+'[1]ŠJ'!E84</f>
        <v>3287192.2199999997</v>
      </c>
    </row>
    <row r="28" spans="2:6" ht="13.5" thickBot="1">
      <c r="B28" s="95" t="s">
        <v>20</v>
      </c>
      <c r="C28" s="78"/>
      <c r="D28" s="79"/>
      <c r="E28" s="63">
        <f>SUM(E27)</f>
        <v>3413182.15</v>
      </c>
      <c r="F28" s="11">
        <f>SUM(F27)</f>
        <v>3287192.2199999997</v>
      </c>
    </row>
    <row r="29" spans="2:6" ht="12.75">
      <c r="B29" s="12" t="s">
        <v>9</v>
      </c>
      <c r="C29" s="13" t="s">
        <v>21</v>
      </c>
      <c r="D29" s="34">
        <v>501</v>
      </c>
      <c r="E29" s="62">
        <f>'[1]ŠJ'!D7</f>
        <v>3346648.52</v>
      </c>
      <c r="F29" s="16">
        <f>'[1]ŠJ'!E7</f>
        <v>1957575.65</v>
      </c>
    </row>
    <row r="30" spans="2:6" ht="12.75">
      <c r="B30" s="9"/>
      <c r="C30" s="17" t="s">
        <v>22</v>
      </c>
      <c r="D30" s="28">
        <v>502</v>
      </c>
      <c r="E30" s="61">
        <f>'[1]ŠJ'!D18</f>
        <v>203586.2</v>
      </c>
      <c r="F30" s="20">
        <f>'[1]ŠJ'!E18</f>
        <v>395448.4</v>
      </c>
    </row>
    <row r="31" spans="2:6" ht="12.75">
      <c r="B31" s="9"/>
      <c r="C31" s="17" t="s">
        <v>23</v>
      </c>
      <c r="D31" s="28">
        <v>511</v>
      </c>
      <c r="E31" s="61">
        <f>'[1]ŠJ'!D24</f>
        <v>229186.47</v>
      </c>
      <c r="F31" s="20">
        <f>'[1]ŠJ'!E24</f>
        <v>113590.18000000002</v>
      </c>
    </row>
    <row r="32" spans="2:6" ht="12.75">
      <c r="B32" s="9"/>
      <c r="C32" s="17" t="s">
        <v>24</v>
      </c>
      <c r="D32" s="28">
        <v>512</v>
      </c>
      <c r="E32" s="61">
        <f>'[1]ŠJ'!$D$31</f>
        <v>2565</v>
      </c>
      <c r="F32" s="20">
        <f>'[1]ŠJ'!E31</f>
        <v>12268.06</v>
      </c>
    </row>
    <row r="33" spans="2:6" ht="12.75">
      <c r="B33" s="9"/>
      <c r="C33" s="17" t="s">
        <v>25</v>
      </c>
      <c r="D33" s="28">
        <v>513</v>
      </c>
      <c r="E33" s="61">
        <f>'[1]ŠJ'!D34</f>
        <v>0</v>
      </c>
      <c r="F33" s="20">
        <f>'[1]ŠJ'!E34</f>
        <v>0</v>
      </c>
    </row>
    <row r="34" spans="2:6" ht="12.75">
      <c r="B34" s="9"/>
      <c r="C34" s="17" t="s">
        <v>11</v>
      </c>
      <c r="D34" s="28">
        <v>518</v>
      </c>
      <c r="E34" s="61">
        <f>'[1]ŠJ'!D35</f>
        <v>187179.51</v>
      </c>
      <c r="F34" s="20">
        <f>'[1]ŠJ'!E35</f>
        <v>115585.35</v>
      </c>
    </row>
    <row r="35" spans="2:6" ht="12.75">
      <c r="B35" s="9"/>
      <c r="C35" s="17" t="s">
        <v>12</v>
      </c>
      <c r="D35" s="28">
        <v>521</v>
      </c>
      <c r="E35" s="61">
        <f>'[1]ŠJ'!D48</f>
        <v>10000</v>
      </c>
      <c r="F35" s="20">
        <f>'[1]ŠJ'!E48</f>
        <v>50883</v>
      </c>
    </row>
    <row r="36" spans="2:6" ht="12.75">
      <c r="B36" s="9"/>
      <c r="C36" s="17" t="s">
        <v>26</v>
      </c>
      <c r="D36" s="28">
        <v>524</v>
      </c>
      <c r="E36" s="61">
        <f>'[1]ŠJ'!D52</f>
        <v>3500</v>
      </c>
      <c r="F36" s="20">
        <f>'[1]ŠJ'!E52</f>
        <v>17809</v>
      </c>
    </row>
    <row r="37" spans="2:6" ht="12.75">
      <c r="B37" s="9"/>
      <c r="C37" s="17" t="s">
        <v>40</v>
      </c>
      <c r="D37" s="28">
        <v>527</v>
      </c>
      <c r="E37" s="61">
        <f>'[1]ŠJ'!D56</f>
        <v>200</v>
      </c>
      <c r="F37" s="20">
        <f>'[1]ŠJ'!E56</f>
        <v>1018</v>
      </c>
    </row>
    <row r="38" spans="2:6" ht="12.75">
      <c r="B38" s="9"/>
      <c r="C38" s="17" t="s">
        <v>41</v>
      </c>
      <c r="D38" s="28">
        <v>531</v>
      </c>
      <c r="E38" s="61">
        <f>'[1]ŠJ'!D59</f>
        <v>0</v>
      </c>
      <c r="F38" s="20">
        <f>'[1]ŠJ'!E59</f>
        <v>3072</v>
      </c>
    </row>
    <row r="39" spans="2:6" ht="12.75">
      <c r="B39" s="9"/>
      <c r="C39" s="17" t="s">
        <v>27</v>
      </c>
      <c r="D39" s="28">
        <v>549</v>
      </c>
      <c r="E39" s="61">
        <f>'[1]ŠJ'!D63+'[1]ŠJ'!D62</f>
        <v>239308.26</v>
      </c>
      <c r="F39" s="20">
        <f>'[1]ŠJ'!E63</f>
        <v>97536.49</v>
      </c>
    </row>
    <row r="40" spans="2:6" ht="12.75">
      <c r="B40" s="9"/>
      <c r="C40" s="30" t="s">
        <v>28</v>
      </c>
      <c r="D40" s="31">
        <v>551</v>
      </c>
      <c r="E40" s="61">
        <f>'[1]ŠJ'!D71</f>
        <v>56247.22</v>
      </c>
      <c r="F40" s="20">
        <f>'[1]ŠJ'!E71</f>
        <v>140625.9</v>
      </c>
    </row>
    <row r="41" spans="2:6" ht="13.5" thickBot="1">
      <c r="B41" s="77" t="s">
        <v>19</v>
      </c>
      <c r="C41" s="78"/>
      <c r="D41" s="79"/>
      <c r="E41" s="65">
        <f>SUM(E29:E40)</f>
        <v>4278421.18</v>
      </c>
      <c r="F41" s="66">
        <f>SUM(F29:F40)</f>
        <v>2905412.0300000003</v>
      </c>
    </row>
    <row r="42" spans="2:6" ht="12.75">
      <c r="B42" s="37"/>
      <c r="C42" s="17" t="s">
        <v>21</v>
      </c>
      <c r="D42" s="28">
        <v>501</v>
      </c>
      <c r="E42" s="48">
        <f>'[1]ŠJ'!D17+'[1]ŠJ'!D16</f>
        <v>2207703.6300000004</v>
      </c>
      <c r="F42" s="67">
        <f>'[1]ŠJ'!E17+'[1]ŠJ'!E16</f>
        <v>2059983.6</v>
      </c>
    </row>
    <row r="43" spans="2:6" ht="12.75">
      <c r="B43" s="37"/>
      <c r="C43" s="17" t="s">
        <v>22</v>
      </c>
      <c r="D43" s="28">
        <v>502</v>
      </c>
      <c r="E43" s="64">
        <f>'[1]ŠJ'!D23</f>
        <v>73007.2</v>
      </c>
      <c r="F43" s="45">
        <f>'[1]ŠJ'!E23</f>
        <v>117671.2</v>
      </c>
    </row>
    <row r="44" spans="2:6" ht="12.75">
      <c r="B44" s="37"/>
      <c r="C44" s="17" t="s">
        <v>23</v>
      </c>
      <c r="D44" s="28">
        <v>511</v>
      </c>
      <c r="E44" s="64">
        <f>'[1]ŠJ'!D30</f>
        <v>80180.3</v>
      </c>
      <c r="F44" s="45">
        <f>'[1]ŠJ'!E30</f>
        <v>91635</v>
      </c>
    </row>
    <row r="45" spans="2:6" ht="12.75">
      <c r="B45" s="37"/>
      <c r="C45" s="17" t="s">
        <v>24</v>
      </c>
      <c r="D45" s="28">
        <v>512</v>
      </c>
      <c r="E45" s="64">
        <f>'[1]ŠJ'!D33</f>
        <v>1035</v>
      </c>
      <c r="F45" s="45">
        <f>'[1]ŠJ'!E33</f>
        <v>5442.7</v>
      </c>
    </row>
    <row r="46" spans="2:6" ht="12.75">
      <c r="B46" s="37"/>
      <c r="C46" s="17" t="s">
        <v>11</v>
      </c>
      <c r="D46" s="28">
        <v>518</v>
      </c>
      <c r="E46" s="64">
        <f>'[1]ŠJ'!D47</f>
        <v>87489.47</v>
      </c>
      <c r="F46" s="45">
        <f>'[1]ŠJ'!E47</f>
        <v>58118.8</v>
      </c>
    </row>
    <row r="47" spans="2:6" ht="12.75">
      <c r="B47" s="37"/>
      <c r="C47" s="17" t="s">
        <v>12</v>
      </c>
      <c r="D47" s="28">
        <v>521</v>
      </c>
      <c r="E47" s="64">
        <f>'[1]ŠJ'!D51</f>
        <v>506709</v>
      </c>
      <c r="F47" s="45">
        <f>'[1]ŠJ'!E51</f>
        <v>514221</v>
      </c>
    </row>
    <row r="48" spans="2:6" ht="12.75">
      <c r="B48" s="37"/>
      <c r="C48" s="17" t="s">
        <v>26</v>
      </c>
      <c r="D48" s="28">
        <v>524</v>
      </c>
      <c r="E48" s="64">
        <f>'[1]ŠJ'!D55</f>
        <v>164410</v>
      </c>
      <c r="F48" s="45">
        <f>'[1]ŠJ'!E55</f>
        <v>179976</v>
      </c>
    </row>
    <row r="49" spans="2:6" ht="12.75">
      <c r="B49" s="9"/>
      <c r="C49" s="38" t="s">
        <v>14</v>
      </c>
      <c r="D49" s="31">
        <v>527</v>
      </c>
      <c r="E49" s="64">
        <f>'[1]ŠJ'!D58</f>
        <v>9394</v>
      </c>
      <c r="F49" s="45">
        <f>'[1]ŠJ'!E58</f>
        <v>5331</v>
      </c>
    </row>
    <row r="50" spans="2:6" ht="12.75">
      <c r="B50" s="9"/>
      <c r="C50" s="17" t="s">
        <v>27</v>
      </c>
      <c r="D50" s="28">
        <v>549</v>
      </c>
      <c r="E50" s="21">
        <f>'[1]ŠJ'!D69+'[1]ŠJ'!D70+'[1]ŠJ'!D61</f>
        <v>100058.35</v>
      </c>
      <c r="F50" s="68">
        <f>'[1]ŠJ'!E69+'[1]ŠJ'!E70+'[1]ŠJ'!E61</f>
        <v>82165.76000000001</v>
      </c>
    </row>
    <row r="51" spans="2:6" ht="12.75">
      <c r="B51" s="9"/>
      <c r="C51" s="17" t="s">
        <v>28</v>
      </c>
      <c r="D51" s="32">
        <v>551</v>
      </c>
      <c r="E51" s="21">
        <f>'[1]ŠJ'!D73</f>
        <v>18303.3</v>
      </c>
      <c r="F51" s="22">
        <f>'[1]ŠJ'!E73</f>
        <v>44408.1</v>
      </c>
    </row>
    <row r="52" spans="2:6" ht="13.5" thickBot="1">
      <c r="B52" s="77" t="s">
        <v>20</v>
      </c>
      <c r="C52" s="78"/>
      <c r="D52" s="79"/>
      <c r="E52" s="46">
        <f>SUM(E42:E51)</f>
        <v>3248290.2500000005</v>
      </c>
      <c r="F52" s="69">
        <f>SUM(F42:F51)</f>
        <v>3158953.1600000006</v>
      </c>
    </row>
    <row r="53" spans="2:6" ht="15.75" thickBot="1">
      <c r="B53" s="93" t="s">
        <v>29</v>
      </c>
      <c r="C53" s="81"/>
      <c r="D53" s="82"/>
      <c r="E53" s="24">
        <f>SUM(E26-E41)</f>
        <v>132738.7999999998</v>
      </c>
      <c r="F53" s="47">
        <f>SUM(F26-F41)</f>
        <v>6573.85999999987</v>
      </c>
    </row>
    <row r="54" spans="2:6" ht="15.75" thickBot="1">
      <c r="B54" s="80" t="s">
        <v>30</v>
      </c>
      <c r="C54" s="81"/>
      <c r="D54" s="82"/>
      <c r="E54" s="70">
        <f>SUM(E28-E52)</f>
        <v>164891.89999999944</v>
      </c>
      <c r="F54" s="41">
        <f>SUM(F28-F52)</f>
        <v>128239.05999999912</v>
      </c>
    </row>
    <row r="55" ht="13.5" thickBot="1"/>
    <row r="56" spans="2:6" ht="15.75" thickBot="1">
      <c r="B56" s="83" t="s">
        <v>31</v>
      </c>
      <c r="C56" s="84"/>
      <c r="D56" s="85"/>
      <c r="E56" s="73">
        <f>SUM(E53:E54)</f>
        <v>297630.69999999925</v>
      </c>
      <c r="F56" s="74">
        <f>SUM(F53:F54)</f>
        <v>134812.919999999</v>
      </c>
    </row>
    <row r="57" ht="13.5" thickBot="1"/>
    <row r="58" spans="2:6" ht="12.75">
      <c r="B58" s="87" t="s">
        <v>32</v>
      </c>
      <c r="C58" s="88"/>
      <c r="D58" s="89"/>
      <c r="E58" s="42">
        <v>0</v>
      </c>
      <c r="F58" s="71">
        <v>178694.88</v>
      </c>
    </row>
    <row r="59" spans="2:6" ht="12.75">
      <c r="B59" s="90" t="s">
        <v>33</v>
      </c>
      <c r="C59" s="91"/>
      <c r="D59" s="92"/>
      <c r="E59" s="19">
        <v>8145.63</v>
      </c>
      <c r="F59" s="29">
        <v>217803.79</v>
      </c>
    </row>
    <row r="60" spans="2:6" ht="12.75">
      <c r="B60" s="90" t="s">
        <v>34</v>
      </c>
      <c r="C60" s="91"/>
      <c r="D60" s="92"/>
      <c r="E60" s="19">
        <v>40063</v>
      </c>
      <c r="F60" s="29">
        <v>26973.45</v>
      </c>
    </row>
    <row r="61" spans="2:6" ht="13.5" thickBot="1">
      <c r="B61" s="86" t="s">
        <v>35</v>
      </c>
      <c r="C61" s="78"/>
      <c r="D61" s="79"/>
      <c r="E61" s="43">
        <v>38281.58</v>
      </c>
      <c r="F61" s="72">
        <v>3735.52</v>
      </c>
    </row>
  </sheetData>
  <mergeCells count="20">
    <mergeCell ref="B1:F1"/>
    <mergeCell ref="B2:F2"/>
    <mergeCell ref="B4:C5"/>
    <mergeCell ref="D4:D5"/>
    <mergeCell ref="B6:C6"/>
    <mergeCell ref="B9:D9"/>
    <mergeCell ref="B17:D17"/>
    <mergeCell ref="B18:D18"/>
    <mergeCell ref="B21:C21"/>
    <mergeCell ref="B26:D26"/>
    <mergeCell ref="B28:D28"/>
    <mergeCell ref="B41:D41"/>
    <mergeCell ref="B52:D52"/>
    <mergeCell ref="B53:D53"/>
    <mergeCell ref="B54:D54"/>
    <mergeCell ref="B56:D56"/>
    <mergeCell ref="B58:D58"/>
    <mergeCell ref="B59:D59"/>
    <mergeCell ref="B60:D60"/>
    <mergeCell ref="B61:D61"/>
  </mergeCells>
  <conditionalFormatting sqref="F32:F37 F16:H25 G26:H37 F26 F29">
    <cfRule type="cellIs" priority="1" dxfId="0" operator="lessThan" stopIfTrue="1">
      <formula>0</formula>
    </cfRule>
  </conditionalFormatting>
  <conditionalFormatting sqref="E30 E18 E53:F54 E56">
    <cfRule type="cellIs" priority="2" dxfId="1" operator="lessThan" stopIfTrue="1">
      <formula>0</formula>
    </cfRule>
  </conditionalFormatting>
  <conditionalFormatting sqref="F30:F31">
    <cfRule type="cellIs" priority="3" dxfId="1" operator="lessThan" stopIfTrue="1">
      <formula>0</formula>
    </cfRule>
  </conditionalFormatting>
  <printOptions/>
  <pageMargins left="0.75" right="0.75" top="1" bottom="1" header="0.4921259845" footer="0.4921259845"/>
  <pageSetup firstPageNumber="40" useFirstPageNumber="1" horizontalDpi="300" verticalDpi="300" orientation="portrait" paperSize="9" scale="80" r:id="rId1"/>
  <headerFooter alignWithMargins="0">
    <oddHeader>&amp;L&amp;9Statutární město Brno
Městská část
Brno-Líšeň&amp;R&amp;9Odbor rozpočtu a financí
Úřadu městské části
Jírova 2, 628 00 Brno</oddHeader>
    <oddFooter>&amp;C&amp;"Arial CE,Tučné"&amp;11Strana: &amp;P&amp;R&amp;9Vypracoval:
Dalibor Hakl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Your User Name</cp:lastModifiedBy>
  <cp:lastPrinted>2007-03-30T11:25:39Z</cp:lastPrinted>
  <dcterms:created xsi:type="dcterms:W3CDTF">2006-03-20T09:56:22Z</dcterms:created>
  <dcterms:modified xsi:type="dcterms:W3CDTF">2007-04-05T10:25:53Z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