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tabRatio="601" activeTab="0"/>
  </bookViews>
  <sheets>
    <sheet name="Příjmy_par_pol" sheetId="1" r:id="rId1"/>
    <sheet name="Příjmy podle položek" sheetId="2" r:id="rId2"/>
  </sheets>
  <definedNames>
    <definedName name="_xlnm.Print_Area" localSheetId="1">'Příjmy podle položek'!$A$1:$H$82</definedName>
    <definedName name="_xlnm.Print_Area" localSheetId="0">'Příjmy_par_pol'!$A$1:$H$59</definedName>
  </definedNames>
  <calcPr fullCalcOnLoad="1"/>
</workbook>
</file>

<file path=xl/sharedStrings.xml><?xml version="1.0" encoding="utf-8"?>
<sst xmlns="http://schemas.openxmlformats.org/spreadsheetml/2006/main" count="160" uniqueCount="77">
  <si>
    <t>TEXT</t>
  </si>
  <si>
    <t>v %</t>
  </si>
  <si>
    <t>Daň z příjmu právnických osob za obce</t>
  </si>
  <si>
    <t>Správní poplatky</t>
  </si>
  <si>
    <t>Poplatek ze psů</t>
  </si>
  <si>
    <t>Poplatek za užívání veřejného prostranství</t>
  </si>
  <si>
    <t>Příjmy z poskytování služeb a výrobků</t>
  </si>
  <si>
    <t>Příjmy z pronájmu pozemků</t>
  </si>
  <si>
    <t>Příjmy z pronájmu ostaních nemovitostí a jejich částí</t>
  </si>
  <si>
    <t>X</t>
  </si>
  <si>
    <t>Příjmy z úroků</t>
  </si>
  <si>
    <t>Příjmy z pronájmu ostatních nemovitostí a jejich částí</t>
  </si>
  <si>
    <t>Přijaté sankční platby</t>
  </si>
  <si>
    <t>Převody z vlastních fondů hospodářské činnosti</t>
  </si>
  <si>
    <t>Přijaté nekapitálové příspěvky a náhrady</t>
  </si>
  <si>
    <t>Neidentifikované příjmy</t>
  </si>
  <si>
    <t>Činnost místní správy</t>
  </si>
  <si>
    <t>Obecné příjmy a výdaje  z finančních operací</t>
  </si>
  <si>
    <t>CELKEM</t>
  </si>
  <si>
    <t>Využití volného času dětí a mládeže</t>
  </si>
  <si>
    <t>Daňové příjmy</t>
  </si>
  <si>
    <t>Upravený</t>
  </si>
  <si>
    <t>Položka</t>
  </si>
  <si>
    <t>P Ř Í J M Y</t>
  </si>
  <si>
    <t>Nebytové hospodářství</t>
  </si>
  <si>
    <t>Ostatní finanční operace</t>
  </si>
  <si>
    <t>Poplatek za lázeňský nebo rekreační pobyt</t>
  </si>
  <si>
    <t>Ostatní sociální péče a pomoc dětem a mládeži</t>
  </si>
  <si>
    <t>Paragraf</t>
  </si>
  <si>
    <t>podle položek</t>
  </si>
  <si>
    <t>Ostatní zemědělská a potravinářská činnost a rozvoj</t>
  </si>
  <si>
    <t>P Ř Í J M Y   C E L K E M</t>
  </si>
  <si>
    <r>
      <t>.</t>
    </r>
    <r>
      <rPr>
        <b/>
        <sz val="12"/>
        <color indexed="48"/>
        <rFont val="Arial"/>
        <family val="2"/>
      </rPr>
      <t>0000</t>
    </r>
    <r>
      <rPr>
        <b/>
        <sz val="12"/>
        <color indexed="9"/>
        <rFont val="Arial"/>
        <family val="2"/>
      </rPr>
      <t>.</t>
    </r>
  </si>
  <si>
    <t>Poplatek za provozovaný výherní hrací přístroj</t>
  </si>
  <si>
    <t>Poplatek ze vstupného</t>
  </si>
  <si>
    <t>Daň z příjmů právnických osob za obce</t>
  </si>
  <si>
    <t>Poplatek z ubytovací kapacity</t>
  </si>
  <si>
    <t>Odvod výtěžku z provozování loterií</t>
  </si>
  <si>
    <t>Schválený</t>
  </si>
  <si>
    <t>Sk / UR</t>
  </si>
  <si>
    <t>rozpočet (SR)</t>
  </si>
  <si>
    <t xml:space="preserve"> v tis. Kč</t>
  </si>
  <si>
    <t>rozpočet (UR)</t>
  </si>
  <si>
    <t xml:space="preserve">Skutečnost (Sk) </t>
  </si>
  <si>
    <t>Neinvestiční přijaté dotace od obcí</t>
  </si>
  <si>
    <t>Ostatní přijaté vratky transferů</t>
  </si>
  <si>
    <t>Ostatní nedaňové příjmy jinde nezařazené</t>
  </si>
  <si>
    <t>Splátky půjčených prostředků od obyvatelstva</t>
  </si>
  <si>
    <t>Ostatní  nedaňové příjmy jinde nezařazené</t>
  </si>
  <si>
    <t>Třída</t>
  </si>
  <si>
    <t>podle tříd</t>
  </si>
  <si>
    <t>Neinvestiční přijaté dotace ze SR  v rámci souhrnného dot. vztahu</t>
  </si>
  <si>
    <t>Převody z vlastních fondů hospodářské (podnikatelské) činnosti</t>
  </si>
  <si>
    <t xml:space="preserve">Odvádění a čištění odpadních vod </t>
  </si>
  <si>
    <t>Finanční vypořádání minulých let</t>
  </si>
  <si>
    <t>Nedaňové příjmy</t>
  </si>
  <si>
    <t>Kapitálové příjmy</t>
  </si>
  <si>
    <t xml:space="preserve"> v Kč</t>
  </si>
  <si>
    <t>Přijaté dotace</t>
  </si>
  <si>
    <t>Třída 1</t>
  </si>
  <si>
    <t>Třída 2</t>
  </si>
  <si>
    <t>Třída 3</t>
  </si>
  <si>
    <t>Třída 4</t>
  </si>
  <si>
    <t>Ostatní činnosti k ochraně přírody a krajiny</t>
  </si>
  <si>
    <t>Ostatní neinvestiční přijaté dotace ze státního rozpočtu</t>
  </si>
  <si>
    <t>Ostatní záležitosti kultury</t>
  </si>
  <si>
    <t>Ostatní správa v průmyslu, stavebnictví, obchodu a službách</t>
  </si>
  <si>
    <t>Příjmy z fin. vypořádání minulých let mezi krajem a obcemi</t>
  </si>
  <si>
    <t>Investiční přijaté dotace od obcí</t>
  </si>
  <si>
    <t xml:space="preserve"> </t>
  </si>
  <si>
    <t>Přehled hospodaření MČ Brno-Líšeň za rok 2006</t>
  </si>
  <si>
    <t>Poplatky za znečišťování ovzduší</t>
  </si>
  <si>
    <t>Neinv. přijaté dotace z všeobecné pokladní správy stát. rozpočtu</t>
  </si>
  <si>
    <t>Ostatní investiční přijaté dotace ze státního rozpočtu</t>
  </si>
  <si>
    <t>Neinvestiční přijaté dotace ze SR v rámci souhrnného dot.vztahu</t>
  </si>
  <si>
    <t>Přijaté dary na pořízení dlouhodobého majetku</t>
  </si>
  <si>
    <t>Přijaté pojistné náhrady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</si>
</sst>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"/>
    <numFmt numFmtId="166" formatCode="_-* #,##0\ &quot;Kč&quot;_-;\-* #,##0\ &quot;Kč&quot;_-;_-* &quot;-&quot;??\ &quot;Kč&quot;_-;_-@_-"/>
    <numFmt numFmtId="167" formatCode="_-* #,##0.0\ &quot;Kč&quot;_-;\-* #,##0.0\ &quot;Kč&quot;_-;_-* &quot;-&quot;??\ &quot;Kč&quot;_-;_-@_-"/>
    <numFmt numFmtId="168" formatCode="0.000%"/>
    <numFmt numFmtId="169" formatCode="#,##0.00000"/>
    <numFmt numFmtId="170" formatCode="#,##0.0000"/>
    <numFmt numFmtId="171" formatCode="_-* #,##0.000\ &quot;Kč&quot;_-;\-* #,##0.000\ &quot;Kč&quot;_-;_-* &quot;-&quot;???\ &quot;Kč&quot;_-;_-@_-"/>
    <numFmt numFmtId="172" formatCode="0.0"/>
    <numFmt numFmtId="173" formatCode="0.000"/>
    <numFmt numFmtId="174" formatCode="#,##0.000"/>
    <numFmt numFmtId="175" formatCode="0.0%"/>
    <numFmt numFmtId="176" formatCode="#,##0.00&quot;Kč&quot;"/>
    <numFmt numFmtId="177" formatCode="#\ ##,000&quot;Kč&quot;"/>
    <numFmt numFmtId="178" formatCode="0.00000"/>
    <numFmt numFmtId="179" formatCode="0.000000"/>
    <numFmt numFmtId="180" formatCode="_-* #,##0.0000\ &quot;Kč&quot;_-;\-* #,##0.0000\ &quot;Kč&quot;_-;_-* &quot;-&quot;???\ &quot;Kč&quot;_-;_-@_-"/>
    <numFmt numFmtId="181" formatCode="_-* #,##0.00\ &quot;Kč&quot;_-;\-* #,##0.00\ &quot;Kč&quot;_-;_-* &quot;-&quot;???\ &quot;Kč&quot;_-;_-@_-"/>
    <numFmt numFmtId="182" formatCode="_-* #,##0.000\ _K_č_-;\-* #,##0.000\ _K_č_-;_-* &quot;-&quot;??\ _K_č_-;_-@_-"/>
    <numFmt numFmtId="183" formatCode="_-* #,##0.0\ _K_č_-;\-* #,##0.0\ _K_č_-;_-* &quot;-&quot;??\ _K_č_-;_-@_-"/>
    <numFmt numFmtId="184" formatCode="_-* #,##0\ _K_č_-;\-* #,##0\ _K_č_-;_-* &quot;-&quot;??\ _K_č_-;_-@_-"/>
    <numFmt numFmtId="185" formatCode="_-* #,##0.000\ _K_č_-;\-* #,##0.000\ _K_č_-;_-* &quot;-&quot;???\ _K_č_-;_-@_-"/>
    <numFmt numFmtId="186" formatCode="_-* #,##0.00\ _K_č_-;\-* #,##0.00\ _K_č_-;_-* &quot;-&quot;???\ _K_č_-;_-@_-"/>
    <numFmt numFmtId="187" formatCode="_-* #,##0.0000\ _K_č_-;\-* #,##0.0000\ _K_č_-;_-* &quot;-&quot;??\ _K_č_-;_-@_-"/>
    <numFmt numFmtId="188" formatCode="#,##0.000000"/>
    <numFmt numFmtId="189" formatCode="_-* #,##0.00000\ _K_č_-;\-* #,##0.00000\ _K_č_-;_-* &quot;-&quot;??\ _K_č_-;_-@_-"/>
    <numFmt numFmtId="190" formatCode="#,##0.000\ _K_č;[Red]\-#,##0.000\ _K_č"/>
    <numFmt numFmtId="191" formatCode="#,##0.000\ _K_č;\-#,##0.000\ _K_č"/>
    <numFmt numFmtId="192" formatCode="#,##0.0\ _K_č;\-#,##0.0\ _K_č"/>
    <numFmt numFmtId="193" formatCode="#,##0.0\ _K_č;[Red]\-#,##0.0\ _K_č"/>
  </numFmts>
  <fonts count="30">
    <font>
      <sz val="10"/>
      <name val="Arial"/>
      <family val="0"/>
    </font>
    <font>
      <b/>
      <sz val="10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2"/>
      <color indexed="48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  <font>
      <sz val="14"/>
      <color indexed="10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7"/>
      <name val="Arial CE"/>
      <family val="0"/>
    </font>
    <font>
      <sz val="14.25"/>
      <name val="Arial CE"/>
      <family val="0"/>
    </font>
    <font>
      <sz val="11.75"/>
      <name val="Arial CE"/>
      <family val="2"/>
    </font>
    <font>
      <b/>
      <sz val="11.75"/>
      <name val="Arial CE"/>
      <family val="2"/>
    </font>
    <font>
      <b/>
      <sz val="1.5"/>
      <name val="Arial CE"/>
      <family val="0"/>
    </font>
    <font>
      <b/>
      <sz val="1.25"/>
      <name val="Arial CE"/>
      <family val="0"/>
    </font>
    <font>
      <sz val="1.25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63"/>
      </top>
      <bottom style="thin"/>
    </border>
    <border>
      <left>
        <color indexed="63"/>
      </left>
      <right style="medium"/>
      <top style="thin"/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  <xf numFmtId="0" fontId="10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1" fontId="3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Alignment="1">
      <alignment/>
    </xf>
    <xf numFmtId="2" fontId="2" fillId="0" borderId="0" xfId="0" applyAlignment="1">
      <alignment horizontal="center"/>
    </xf>
    <xf numFmtId="2" fontId="3" fillId="0" borderId="0" xfId="0" applyAlignment="1">
      <alignment horizontal="center"/>
    </xf>
    <xf numFmtId="0" fontId="6" fillId="0" borderId="0" xfId="0" applyAlignment="1">
      <alignment/>
    </xf>
    <xf numFmtId="0" fontId="5" fillId="0" borderId="0" xfId="0" applyAlignment="1">
      <alignment horizontal="center"/>
    </xf>
    <xf numFmtId="9" fontId="0" fillId="0" borderId="0" xfId="0" applyAlignment="1">
      <alignment/>
    </xf>
    <xf numFmtId="0" fontId="8" fillId="2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1" xfId="0" applyFont="1" applyAlignment="1">
      <alignment/>
    </xf>
    <xf numFmtId="1" fontId="3" fillId="0" borderId="0" xfId="0" applyFont="1" applyAlignment="1">
      <alignment horizontal="center"/>
    </xf>
    <xf numFmtId="1" fontId="3" fillId="0" borderId="2" xfId="0" applyFont="1" applyAlignment="1">
      <alignment horizontal="center"/>
    </xf>
    <xf numFmtId="1" fontId="3" fillId="0" borderId="3" xfId="0" applyFont="1" applyBorder="1" applyAlignment="1">
      <alignment horizontal="center"/>
    </xf>
    <xf numFmtId="1" fontId="3" fillId="0" borderId="4" xfId="0" applyFont="1" applyBorder="1" applyAlignment="1">
      <alignment horizontal="center"/>
    </xf>
    <xf numFmtId="173" fontId="4" fillId="0" borderId="0" xfId="0" applyFill="1" applyAlignment="1">
      <alignment/>
    </xf>
    <xf numFmtId="2" fontId="3" fillId="0" borderId="4" xfId="0" applyFont="1" applyAlignment="1">
      <alignment horizontal="center"/>
    </xf>
    <xf numFmtId="43" fontId="0" fillId="0" borderId="0" xfId="15">
      <alignment/>
      <protection/>
    </xf>
    <xf numFmtId="0" fontId="0" fillId="0" borderId="0" xfId="0" applyBorder="1" applyAlignment="1">
      <alignment/>
    </xf>
    <xf numFmtId="43" fontId="1" fillId="0" borderId="0" xfId="15" applyFont="1" applyBorder="1">
      <alignment/>
      <protection/>
    </xf>
    <xf numFmtId="0" fontId="1" fillId="0" borderId="0" xfId="0" applyFont="1" applyBorder="1" applyAlignment="1">
      <alignment horizontal="center"/>
    </xf>
    <xf numFmtId="44" fontId="0" fillId="0" borderId="0" xfId="18" applyBorder="1">
      <alignment/>
      <protection/>
    </xf>
    <xf numFmtId="44" fontId="0" fillId="0" borderId="0" xfId="0" applyNumberFormat="1" applyBorder="1" applyAlignment="1">
      <alignment/>
    </xf>
    <xf numFmtId="166" fontId="0" fillId="0" borderId="0" xfId="18" applyNumberFormat="1" applyBorder="1">
      <alignment/>
      <protection/>
    </xf>
    <xf numFmtId="182" fontId="0" fillId="0" borderId="0" xfId="15" applyNumberFormat="1">
      <alignment/>
      <protection/>
    </xf>
    <xf numFmtId="186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84" fontId="0" fillId="0" borderId="0" xfId="15" applyNumberFormat="1">
      <alignment/>
      <protection/>
    </xf>
    <xf numFmtId="2" fontId="3" fillId="0" borderId="0" xfId="0" applyFont="1" applyBorder="1" applyAlignment="1">
      <alignment horizontal="center"/>
    </xf>
    <xf numFmtId="184" fontId="0" fillId="0" borderId="0" xfId="15" applyNumberFormat="1" applyFill="1" applyBorder="1">
      <alignment/>
      <protection/>
    </xf>
    <xf numFmtId="43" fontId="0" fillId="0" borderId="0" xfId="15" applyFill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1" fillId="0" borderId="5" xfId="0" applyFont="1" applyAlignment="1">
      <alignment horizontal="center"/>
    </xf>
    <xf numFmtId="1" fontId="11" fillId="0" borderId="3" xfId="0" applyFont="1" applyAlignment="1">
      <alignment horizontal="center"/>
    </xf>
    <xf numFmtId="2" fontId="3" fillId="0" borderId="0" xfId="0" applyFont="1" applyBorder="1" applyAlignment="1">
      <alignment horizontal="center" vertical="center"/>
    </xf>
    <xf numFmtId="1" fontId="3" fillId="3" borderId="6" xfId="0" applyFont="1" applyFill="1" applyBorder="1" applyAlignment="1">
      <alignment horizontal="center" vertical="center"/>
    </xf>
    <xf numFmtId="1" fontId="3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5" fillId="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" xfId="0" applyBorder="1" applyAlignment="1">
      <alignment/>
    </xf>
    <xf numFmtId="1" fontId="3" fillId="0" borderId="2" xfId="0" applyBorder="1" applyAlignment="1">
      <alignment horizontal="center"/>
    </xf>
    <xf numFmtId="185" fontId="11" fillId="0" borderId="6" xfId="15" applyNumberFormat="1" applyFont="1" applyBorder="1" applyAlignment="1">
      <alignment vertical="center"/>
      <protection/>
    </xf>
    <xf numFmtId="185" fontId="4" fillId="0" borderId="9" xfId="15" applyNumberFormat="1" applyFont="1" applyBorder="1" applyAlignment="1">
      <alignment vertical="center"/>
      <protection/>
    </xf>
    <xf numFmtId="185" fontId="11" fillId="0" borderId="18" xfId="15" applyNumberFormat="1" applyFont="1" applyBorder="1" applyAlignment="1">
      <alignment vertical="center"/>
      <protection/>
    </xf>
    <xf numFmtId="185" fontId="11" fillId="0" borderId="19" xfId="15" applyNumberFormat="1" applyFont="1" applyBorder="1" applyAlignment="1">
      <alignment vertical="center"/>
      <protection/>
    </xf>
    <xf numFmtId="1" fontId="18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85" fontId="11" fillId="0" borderId="20" xfId="15" applyNumberFormat="1" applyFont="1" applyBorder="1" applyAlignment="1">
      <alignment vertical="center"/>
      <protection/>
    </xf>
    <xf numFmtId="185" fontId="11" fillId="0" borderId="15" xfId="15" applyNumberFormat="1" applyFont="1" applyBorder="1" applyAlignment="1">
      <alignment vertical="center"/>
      <protection/>
    </xf>
    <xf numFmtId="0" fontId="15" fillId="3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4" fontId="0" fillId="0" borderId="0" xfId="18" applyFill="1" applyBorder="1">
      <alignment/>
      <protection/>
    </xf>
    <xf numFmtId="43" fontId="0" fillId="0" borderId="0" xfId="15" applyFill="1" applyBorder="1">
      <alignment/>
      <protection/>
    </xf>
    <xf numFmtId="0" fontId="1" fillId="0" borderId="0" xfId="0" applyFont="1" applyFill="1" applyBorder="1" applyAlignment="1">
      <alignment horizontal="center"/>
    </xf>
    <xf numFmtId="2" fontId="3" fillId="0" borderId="2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4" fillId="0" borderId="14" xfId="0" applyFont="1" applyAlignment="1">
      <alignment vertical="center"/>
    </xf>
    <xf numFmtId="0" fontId="4" fillId="0" borderId="5" xfId="0" applyFont="1" applyAlignment="1">
      <alignment vertical="center"/>
    </xf>
    <xf numFmtId="0" fontId="4" fillId="0" borderId="1" xfId="0" applyFont="1" applyAlignment="1">
      <alignment vertical="center"/>
    </xf>
    <xf numFmtId="0" fontId="11" fillId="0" borderId="5" xfId="0" applyFont="1" applyAlignment="1">
      <alignment horizontal="center" vertical="center"/>
    </xf>
    <xf numFmtId="1" fontId="3" fillId="0" borderId="8" xfId="0" applyFont="1" applyAlignment="1">
      <alignment horizontal="center" vertical="center"/>
    </xf>
    <xf numFmtId="1" fontId="3" fillId="0" borderId="3" xfId="0" applyFont="1" applyAlignment="1">
      <alignment horizontal="center" vertical="center"/>
    </xf>
    <xf numFmtId="1" fontId="3" fillId="0" borderId="0" xfId="0" applyFont="1" applyAlignment="1">
      <alignment horizontal="center" vertical="center"/>
    </xf>
    <xf numFmtId="1" fontId="11" fillId="0" borderId="3" xfId="0" applyFont="1" applyAlignment="1">
      <alignment horizontal="center" vertical="center"/>
    </xf>
    <xf numFmtId="1" fontId="4" fillId="0" borderId="8" xfId="0" applyFont="1" applyAlignment="1">
      <alignment horizontal="center" vertical="center"/>
    </xf>
    <xf numFmtId="1" fontId="4" fillId="0" borderId="4" xfId="0" applyFont="1" applyAlignment="1">
      <alignment horizontal="center" vertical="center"/>
    </xf>
    <xf numFmtId="1" fontId="3" fillId="0" borderId="2" xfId="0" applyFont="1" applyAlignment="1">
      <alignment horizontal="center" vertical="center"/>
    </xf>
    <xf numFmtId="1" fontId="3" fillId="0" borderId="3" xfId="0" applyFont="1" applyBorder="1" applyAlignment="1">
      <alignment horizontal="center" vertical="center"/>
    </xf>
    <xf numFmtId="2" fontId="3" fillId="0" borderId="4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85" fontId="11" fillId="0" borderId="22" xfId="15" applyNumberFormat="1" applyFont="1" applyBorder="1" applyAlignment="1">
      <alignment vertical="center"/>
      <protection/>
    </xf>
    <xf numFmtId="0" fontId="17" fillId="3" borderId="23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174" fontId="14" fillId="0" borderId="26" xfId="15" applyNumberFormat="1" applyFont="1" applyBorder="1" applyAlignment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17" fillId="4" borderId="26" xfId="0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182" fontId="4" fillId="0" borderId="15" xfId="15" applyNumberFormat="1" applyFont="1" applyBorder="1" applyAlignment="1">
      <alignment vertical="center"/>
      <protection/>
    </xf>
    <xf numFmtId="182" fontId="4" fillId="0" borderId="9" xfId="15" applyNumberFormat="1" applyFont="1" applyBorder="1" applyAlignment="1">
      <alignment vertical="center"/>
      <protection/>
    </xf>
    <xf numFmtId="182" fontId="4" fillId="0" borderId="29" xfId="15" applyNumberFormat="1" applyFont="1" applyBorder="1" applyAlignment="1">
      <alignment vertical="center"/>
      <protection/>
    </xf>
    <xf numFmtId="174" fontId="14" fillId="0" borderId="25" xfId="15" applyNumberFormat="1" applyFont="1" applyBorder="1" applyAlignment="1">
      <alignment horizontal="center" vertical="center"/>
      <protection/>
    </xf>
    <xf numFmtId="1" fontId="11" fillId="0" borderId="7" xfId="0" applyFont="1" applyBorder="1" applyAlignment="1">
      <alignment horizontal="left" vertical="center"/>
    </xf>
    <xf numFmtId="1" fontId="11" fillId="0" borderId="16" xfId="0" applyFont="1" applyBorder="1" applyAlignment="1">
      <alignment horizontal="left" vertical="center"/>
    </xf>
    <xf numFmtId="1" fontId="11" fillId="0" borderId="7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74" fontId="14" fillId="0" borderId="4" xfId="15" applyNumberFormat="1" applyFont="1" applyBorder="1" applyAlignment="1">
      <alignment horizontal="center" vertical="center"/>
      <protection/>
    </xf>
    <xf numFmtId="9" fontId="0" fillId="0" borderId="0" xfId="20">
      <alignment/>
      <protection/>
    </xf>
    <xf numFmtId="10" fontId="11" fillId="0" borderId="22" xfId="20" applyNumberFormat="1" applyFont="1" applyBorder="1" applyAlignment="1">
      <alignment horizontal="center" vertical="center"/>
      <protection/>
    </xf>
    <xf numFmtId="10" fontId="4" fillId="0" borderId="31" xfId="20" applyNumberFormat="1" applyFont="1" applyBorder="1" applyAlignment="1">
      <alignment horizontal="center" vertical="center"/>
      <protection/>
    </xf>
    <xf numFmtId="10" fontId="4" fillId="0" borderId="17" xfId="20" applyNumberFormat="1" applyFont="1" applyBorder="1" applyAlignment="1">
      <alignment horizontal="center" vertical="center"/>
      <protection/>
    </xf>
    <xf numFmtId="10" fontId="11" fillId="0" borderId="18" xfId="20" applyNumberFormat="1" applyFont="1" applyBorder="1" applyAlignment="1">
      <alignment horizontal="center" vertical="center"/>
      <protection/>
    </xf>
    <xf numFmtId="10" fontId="4" fillId="0" borderId="12" xfId="20" applyNumberFormat="1" applyFont="1" applyBorder="1" applyAlignment="1">
      <alignment horizontal="center" vertical="center"/>
      <protection/>
    </xf>
    <xf numFmtId="10" fontId="4" fillId="0" borderId="9" xfId="20" applyNumberFormat="1" applyFont="1" applyBorder="1" applyAlignment="1">
      <alignment horizontal="center" vertical="center"/>
      <protection/>
    </xf>
    <xf numFmtId="10" fontId="4" fillId="0" borderId="21" xfId="20" applyNumberFormat="1" applyFont="1" applyBorder="1" applyAlignment="1">
      <alignment horizontal="center" vertical="center"/>
      <protection/>
    </xf>
    <xf numFmtId="10" fontId="4" fillId="0" borderId="18" xfId="20" applyNumberFormat="1" applyFont="1" applyBorder="1" applyAlignment="1">
      <alignment horizontal="center" vertical="center"/>
      <protection/>
    </xf>
    <xf numFmtId="10" fontId="14" fillId="0" borderId="24" xfId="20" applyNumberFormat="1" applyFont="1" applyBorder="1" applyAlignment="1">
      <alignment horizontal="center" vertical="center"/>
      <protection/>
    </xf>
    <xf numFmtId="0" fontId="21" fillId="0" borderId="0" xfId="0" applyFont="1" applyFill="1" applyAlignment="1">
      <alignment/>
    </xf>
    <xf numFmtId="43" fontId="22" fillId="0" borderId="0" xfId="15" applyFont="1" applyFill="1">
      <alignment/>
      <protection/>
    </xf>
    <xf numFmtId="10" fontId="4" fillId="0" borderId="22" xfId="20" applyNumberFormat="1" applyFont="1" applyBorder="1" applyAlignment="1">
      <alignment horizontal="center" vertical="center"/>
      <protection/>
    </xf>
    <xf numFmtId="10" fontId="4" fillId="0" borderId="32" xfId="20" applyNumberFormat="1" applyFont="1" applyBorder="1" applyAlignment="1">
      <alignment horizontal="center" vertical="center"/>
      <protection/>
    </xf>
    <xf numFmtId="10" fontId="4" fillId="0" borderId="33" xfId="20" applyNumberFormat="1" applyFont="1" applyBorder="1" applyAlignment="1">
      <alignment horizontal="center" vertical="center"/>
      <protection/>
    </xf>
    <xf numFmtId="10" fontId="4" fillId="0" borderId="34" xfId="20" applyNumberFormat="1" applyFont="1" applyBorder="1" applyAlignment="1">
      <alignment horizontal="center" vertical="center"/>
      <protection/>
    </xf>
    <xf numFmtId="10" fontId="4" fillId="0" borderId="15" xfId="20" applyNumberFormat="1" applyFont="1" applyBorder="1" applyAlignment="1">
      <alignment horizontal="center" vertical="center"/>
      <protection/>
    </xf>
    <xf numFmtId="10" fontId="4" fillId="0" borderId="29" xfId="20" applyNumberFormat="1" applyFont="1" applyBorder="1" applyAlignment="1">
      <alignment horizontal="center" vertical="center"/>
      <protection/>
    </xf>
    <xf numFmtId="10" fontId="14" fillId="0" borderId="26" xfId="20" applyNumberFormat="1" applyFont="1" applyBorder="1" applyAlignment="1">
      <alignment horizontal="center" vertical="center"/>
      <protection/>
    </xf>
    <xf numFmtId="0" fontId="12" fillId="0" borderId="0" xfId="0" applyFont="1" applyFill="1" applyBorder="1" applyAlignment="1">
      <alignment/>
    </xf>
    <xf numFmtId="44" fontId="1" fillId="0" borderId="0" xfId="18" applyFont="1" applyFill="1" applyBorder="1" applyAlignment="1">
      <alignment/>
      <protection/>
    </xf>
    <xf numFmtId="10" fontId="11" fillId="0" borderId="6" xfId="20" applyNumberFormat="1" applyFont="1" applyBorder="1" applyAlignment="1">
      <alignment horizontal="center" vertical="center"/>
      <protection/>
    </xf>
    <xf numFmtId="0" fontId="11" fillId="0" borderId="5" xfId="0" applyFont="1" applyBorder="1" applyAlignment="1">
      <alignment horizontal="center"/>
    </xf>
    <xf numFmtId="1" fontId="11" fillId="0" borderId="3" xfId="0" applyFont="1" applyBorder="1" applyAlignment="1">
      <alignment horizontal="center"/>
    </xf>
    <xf numFmtId="10" fontId="14" fillId="0" borderId="4" xfId="20" applyNumberFormat="1" applyFont="1" applyBorder="1" applyAlignment="1">
      <alignment horizontal="center" vertical="center"/>
      <protection/>
    </xf>
    <xf numFmtId="4" fontId="16" fillId="0" borderId="11" xfId="15" applyNumberFormat="1" applyFont="1" applyBorder="1" applyAlignment="1">
      <alignment horizontal="center" vertical="center"/>
      <protection/>
    </xf>
    <xf numFmtId="4" fontId="16" fillId="0" borderId="4" xfId="15" applyNumberFormat="1" applyFont="1" applyBorder="1" applyAlignment="1">
      <alignment horizontal="center" vertical="center"/>
      <protection/>
    </xf>
    <xf numFmtId="0" fontId="4" fillId="0" borderId="35" xfId="0" applyFont="1" applyBorder="1" applyAlignment="1">
      <alignment vertical="center"/>
    </xf>
    <xf numFmtId="0" fontId="7" fillId="0" borderId="0" xfId="0" applyFill="1" applyAlignment="1">
      <alignment/>
    </xf>
    <xf numFmtId="0" fontId="0" fillId="0" borderId="0" xfId="0" applyFill="1" applyAlignment="1">
      <alignment/>
    </xf>
    <xf numFmtId="44" fontId="16" fillId="0" borderId="0" xfId="18" applyFont="1" applyFill="1" applyBorder="1" applyAlignment="1">
      <alignment/>
      <protection/>
    </xf>
    <xf numFmtId="0" fontId="0" fillId="0" borderId="0" xfId="0" applyFill="1" applyAlignment="1">
      <alignment vertical="center"/>
    </xf>
    <xf numFmtId="0" fontId="14" fillId="0" borderId="0" xfId="0" applyFont="1" applyBorder="1" applyAlignment="1">
      <alignment vertical="center"/>
    </xf>
    <xf numFmtId="174" fontId="14" fillId="0" borderId="0" xfId="15" applyNumberFormat="1" applyFont="1" applyBorder="1" applyAlignment="1">
      <alignment horizontal="center" vertical="center"/>
      <protection/>
    </xf>
    <xf numFmtId="10" fontId="14" fillId="0" borderId="0" xfId="20" applyNumberFormat="1" applyFont="1" applyBorder="1" applyAlignment="1">
      <alignment horizontal="center" vertical="center"/>
      <protection/>
    </xf>
    <xf numFmtId="4" fontId="16" fillId="0" borderId="0" xfId="15" applyNumberFormat="1" applyFont="1" applyBorder="1" applyAlignment="1">
      <alignment horizontal="center" vertical="center"/>
      <protection/>
    </xf>
    <xf numFmtId="0" fontId="17" fillId="0" borderId="0" xfId="0" applyFont="1" applyFill="1" applyBorder="1" applyAlignment="1">
      <alignment horizontal="center" vertical="center"/>
    </xf>
    <xf numFmtId="0" fontId="4" fillId="0" borderId="0" xfId="0" applyAlignment="1">
      <alignment vertical="center"/>
    </xf>
    <xf numFmtId="185" fontId="4" fillId="0" borderId="20" xfId="0" applyNumberFormat="1" applyFont="1" applyBorder="1" applyAlignment="1">
      <alignment vertical="center"/>
    </xf>
    <xf numFmtId="185" fontId="4" fillId="0" borderId="15" xfId="0" applyNumberFormat="1" applyFont="1" applyBorder="1" applyAlignment="1">
      <alignment vertical="center"/>
    </xf>
    <xf numFmtId="185" fontId="4" fillId="0" borderId="36" xfId="0" applyNumberFormat="1" applyFont="1" applyBorder="1" applyAlignment="1">
      <alignment vertical="center"/>
    </xf>
    <xf numFmtId="185" fontId="4" fillId="0" borderId="12" xfId="0" applyNumberFormat="1" applyFont="1" applyBorder="1" applyAlignment="1">
      <alignment vertical="center"/>
    </xf>
    <xf numFmtId="185" fontId="4" fillId="0" borderId="11" xfId="0" applyNumberFormat="1" applyFont="1" applyBorder="1" applyAlignment="1">
      <alignment vertical="center"/>
    </xf>
    <xf numFmtId="185" fontId="4" fillId="0" borderId="4" xfId="0" applyNumberFormat="1" applyFont="1" applyBorder="1" applyAlignment="1">
      <alignment vertical="center"/>
    </xf>
    <xf numFmtId="0" fontId="4" fillId="0" borderId="0" xfId="0" applyFill="1" applyBorder="1" applyAlignment="1">
      <alignment vertical="center"/>
    </xf>
    <xf numFmtId="185" fontId="4" fillId="0" borderId="37" xfId="0" applyNumberFormat="1" applyFont="1" applyBorder="1" applyAlignment="1">
      <alignment vertical="center"/>
    </xf>
    <xf numFmtId="185" fontId="4" fillId="0" borderId="9" xfId="0" applyNumberFormat="1" applyFont="1" applyBorder="1" applyAlignment="1">
      <alignment vertical="center"/>
    </xf>
    <xf numFmtId="185" fontId="4" fillId="0" borderId="19" xfId="0" applyNumberFormat="1" applyFont="1" applyBorder="1" applyAlignment="1">
      <alignment vertical="center"/>
    </xf>
    <xf numFmtId="185" fontId="4" fillId="0" borderId="6" xfId="0" applyNumberFormat="1" applyFont="1" applyBorder="1" applyAlignment="1">
      <alignment vertical="center"/>
    </xf>
    <xf numFmtId="185" fontId="4" fillId="0" borderId="2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15" applyNumberFormat="1" applyFill="1" applyBorder="1" applyAlignment="1">
      <alignment vertical="center"/>
      <protection/>
    </xf>
    <xf numFmtId="185" fontId="4" fillId="0" borderId="31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85" fontId="4" fillId="0" borderId="21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15" applyNumberFormat="1">
      <alignment/>
      <protection/>
    </xf>
    <xf numFmtId="185" fontId="11" fillId="0" borderId="7" xfId="15" applyNumberFormat="1" applyFont="1" applyBorder="1" applyAlignment="1">
      <alignment vertical="center"/>
      <protection/>
    </xf>
    <xf numFmtId="0" fontId="0" fillId="0" borderId="38" xfId="0" applyBorder="1" applyAlignment="1">
      <alignment vertical="center"/>
    </xf>
    <xf numFmtId="4" fontId="0" fillId="0" borderId="38" xfId="0" applyNumberFormat="1" applyBorder="1" applyAlignment="1">
      <alignment/>
    </xf>
    <xf numFmtId="4" fontId="0" fillId="0" borderId="38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42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42" xfId="0" applyNumberFormat="1" applyBorder="1" applyAlignment="1">
      <alignment vertical="center"/>
    </xf>
    <xf numFmtId="4" fontId="0" fillId="0" borderId="43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11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2" fontId="11" fillId="0" borderId="5" xfId="0" applyFont="1" applyBorder="1" applyAlignment="1">
      <alignment horizontal="center" vertical="center"/>
    </xf>
    <xf numFmtId="0" fontId="20" fillId="0" borderId="0" xfId="0" applyFont="1" applyAlignment="1">
      <alignment/>
    </xf>
    <xf numFmtId="1" fontId="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Přehled příjmů podle zdrojů</a:t>
            </a:r>
          </a:p>
        </c:rich>
      </c:tx>
      <c:layout/>
      <c:spPr>
        <a:noFill/>
        <a:ln>
          <a:noFill/>
        </a:ln>
      </c:spPr>
    </c:title>
    <c:view3D>
      <c:rotX val="12"/>
      <c:rotY val="22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Upravený rozpočet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Skutečnost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0195890"/>
        <c:axId val="4892099"/>
        <c:axId val="44028892"/>
      </c:bar3DChart>
      <c:catAx>
        <c:axId val="60195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Zdroj příjmů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92099"/>
        <c:crosses val="autoZero"/>
        <c:auto val="1"/>
        <c:lblOffset val="100"/>
        <c:noMultiLvlLbl val="0"/>
      </c:catAx>
      <c:valAx>
        <c:axId val="4892099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60195890"/>
        <c:crossesAt val="1"/>
        <c:crossBetween val="between"/>
        <c:dispUnits/>
      </c:valAx>
      <c:serAx>
        <c:axId val="44028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tis.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92099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Přehled příjmů podle jejich druhů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view3D>
      <c:rotX val="17"/>
      <c:rotY val="17"/>
      <c:depthPercent val="100"/>
      <c:rAngAx val="0"/>
      <c:perspective val="30"/>
    </c:view3D>
    <c:plotArea>
      <c:layout>
        <c:manualLayout>
          <c:xMode val="edge"/>
          <c:yMode val="edge"/>
          <c:x val="0.03825"/>
          <c:y val="0.065"/>
          <c:w val="0.96175"/>
          <c:h val="0.935"/>
        </c:manualLayout>
      </c:layout>
      <c:bar3DChart>
        <c:barDir val="col"/>
        <c:grouping val="standard"/>
        <c:varyColors val="0"/>
        <c:ser>
          <c:idx val="0"/>
          <c:order val="0"/>
          <c:tx>
            <c:v>Upravený rozpočet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C0C0C0"/>
              </a:solidFill>
            </c:spPr>
          </c:dPt>
          <c:cat>
            <c:strRef>
              <c:f>'Příjmy podle položek'!$C$50:$C$53</c:f>
              <c:strCache/>
            </c:strRef>
          </c:cat>
          <c:val>
            <c:numRef>
              <c:f>'Příjmy podle položek'!$E$50:$E$53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Skutečnost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podle položek'!$C$50:$C$53</c:f>
              <c:strCache/>
            </c:strRef>
          </c:cat>
          <c:val>
            <c:numRef>
              <c:f>'Příjmy podle položek'!$F$50:$F$53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60715709"/>
        <c:axId val="9570470"/>
        <c:axId val="19025367"/>
      </c:bar3DChart>
      <c:catAx>
        <c:axId val="60715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Druh příjmů</a:t>
                </a:r>
              </a:p>
            </c:rich>
          </c:tx>
          <c:layout>
            <c:manualLayout>
              <c:xMode val="factor"/>
              <c:yMode val="factor"/>
              <c:x val="0.0795"/>
              <c:y val="0.04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75" b="0" i="0" u="none" baseline="0"/>
            </a:pPr>
          </a:p>
        </c:txPr>
        <c:crossAx val="9570470"/>
        <c:crosses val="autoZero"/>
        <c:auto val="1"/>
        <c:lblOffset val="100"/>
        <c:noMultiLvlLbl val="0"/>
      </c:catAx>
      <c:valAx>
        <c:axId val="9570470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60715709"/>
        <c:crossesAt val="1"/>
        <c:crossBetween val="between"/>
        <c:dispUnits/>
      </c:valAx>
      <c:serAx>
        <c:axId val="19025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tis. Kč</a:t>
                </a:r>
              </a:p>
            </c:rich>
          </c:tx>
          <c:layout>
            <c:manualLayout>
              <c:xMode val="factor"/>
              <c:yMode val="factor"/>
              <c:x val="-0.88475"/>
              <c:y val="-0.7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75" b="0" i="0" u="none" baseline="0"/>
            </a:pPr>
          </a:p>
        </c:txPr>
        <c:crossAx val="957047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969696"/>
        </a:solidFill>
      </c:spPr>
      <c:thickness val="0"/>
    </c:floor>
    <c:sideWall>
      <c:spPr>
        <a:solidFill>
          <a:srgbClr val="FFFFFF"/>
        </a:solidFill>
        <a:ln w="12700">
          <a:solidFill/>
        </a:ln>
      </c:spPr>
      <c:thickness val="0"/>
    </c:sideWall>
    <c:backWall>
      <c:spPr>
        <a:solidFill>
          <a:srgbClr val="FFFFFF"/>
        </a:solidFill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43</xdr:row>
      <xdr:rowOff>85725</xdr:rowOff>
    </xdr:from>
    <xdr:to>
      <xdr:col>7</xdr:col>
      <xdr:colOff>0</xdr:colOff>
      <xdr:row>58</xdr:row>
      <xdr:rowOff>0</xdr:rowOff>
    </xdr:to>
    <xdr:graphicFrame>
      <xdr:nvGraphicFramePr>
        <xdr:cNvPr id="1" name="Chart 1"/>
        <xdr:cNvGraphicFramePr/>
      </xdr:nvGraphicFramePr>
      <xdr:xfrm>
        <a:off x="9829800" y="8858250"/>
        <a:ext cx="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55</xdr:row>
      <xdr:rowOff>28575</xdr:rowOff>
    </xdr:from>
    <xdr:to>
      <xdr:col>5</xdr:col>
      <xdr:colOff>323850</xdr:colOff>
      <xdr:row>82</xdr:row>
      <xdr:rowOff>9525</xdr:rowOff>
    </xdr:to>
    <xdr:graphicFrame>
      <xdr:nvGraphicFramePr>
        <xdr:cNvPr id="1" name="Chart 3"/>
        <xdr:cNvGraphicFramePr/>
      </xdr:nvGraphicFramePr>
      <xdr:xfrm>
        <a:off x="2028825" y="11382375"/>
        <a:ext cx="67913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="75" zoomScaleNormal="75" zoomScaleSheetLayoutView="5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0.00390625" style="2" customWidth="1"/>
    <col min="3" max="3" width="10.140625" style="2" customWidth="1"/>
    <col min="4" max="4" width="66.140625" style="0" customWidth="1"/>
    <col min="5" max="6" width="19.28125" style="31" customWidth="1"/>
    <col min="7" max="7" width="19.28125" style="28" customWidth="1"/>
    <col min="8" max="8" width="11.421875" style="0" customWidth="1"/>
    <col min="9" max="9" width="3.7109375" style="0" customWidth="1"/>
    <col min="10" max="10" width="24.421875" style="0" customWidth="1"/>
    <col min="11" max="11" width="6.28125" style="0" customWidth="1"/>
    <col min="12" max="14" width="18.7109375" style="0" customWidth="1"/>
  </cols>
  <sheetData>
    <row r="1" spans="1:12" ht="12.75">
      <c r="A1" s="170"/>
      <c r="B1" s="171"/>
      <c r="C1" s="171"/>
      <c r="D1" s="170"/>
      <c r="E1" s="172"/>
      <c r="F1" s="172"/>
      <c r="G1" s="172"/>
      <c r="H1" s="170"/>
      <c r="I1" s="170"/>
      <c r="J1" s="170"/>
      <c r="K1" s="170"/>
      <c r="L1" s="170"/>
    </row>
    <row r="2" spans="1:12" ht="23.25">
      <c r="A2" s="170"/>
      <c r="B2" s="197" t="s">
        <v>70</v>
      </c>
      <c r="C2" s="198"/>
      <c r="D2" s="198"/>
      <c r="E2" s="198"/>
      <c r="F2" s="198"/>
      <c r="G2" s="198"/>
      <c r="H2" s="199"/>
      <c r="I2" s="170"/>
      <c r="J2" s="170"/>
      <c r="K2" s="170"/>
      <c r="L2" s="170"/>
    </row>
    <row r="3" spans="2:8" ht="15">
      <c r="B3" s="13"/>
      <c r="C3" s="13"/>
      <c r="D3" s="13"/>
      <c r="E3" s="13"/>
      <c r="F3" s="13"/>
      <c r="G3" s="13"/>
      <c r="H3" s="10"/>
    </row>
    <row r="4" spans="2:8" ht="20.25" customHeight="1">
      <c r="B4" s="200" t="s">
        <v>23</v>
      </c>
      <c r="C4" s="199"/>
      <c r="D4" s="199"/>
      <c r="E4" s="199"/>
      <c r="F4" s="199"/>
      <c r="G4" s="199"/>
      <c r="H4" s="199"/>
    </row>
    <row r="5" ht="21" customHeight="1" thickBot="1"/>
    <row r="6" spans="2:14" ht="15.75" customHeight="1">
      <c r="B6" s="76"/>
      <c r="C6" s="77"/>
      <c r="D6" s="78"/>
      <c r="E6" s="79" t="s">
        <v>38</v>
      </c>
      <c r="F6" s="79" t="s">
        <v>21</v>
      </c>
      <c r="G6" s="195" t="s">
        <v>43</v>
      </c>
      <c r="H6" s="201" t="s">
        <v>39</v>
      </c>
      <c r="L6" s="136" t="s">
        <v>38</v>
      </c>
      <c r="M6" s="136" t="s">
        <v>21</v>
      </c>
      <c r="N6" s="195" t="s">
        <v>43</v>
      </c>
    </row>
    <row r="7" spans="2:14" ht="15.75" customHeight="1">
      <c r="B7" s="80" t="s">
        <v>28</v>
      </c>
      <c r="C7" s="81" t="s">
        <v>22</v>
      </c>
      <c r="D7" s="82" t="s">
        <v>0</v>
      </c>
      <c r="E7" s="83" t="s">
        <v>40</v>
      </c>
      <c r="F7" s="83" t="s">
        <v>42</v>
      </c>
      <c r="G7" s="196"/>
      <c r="H7" s="196"/>
      <c r="L7" s="137" t="s">
        <v>40</v>
      </c>
      <c r="M7" s="137" t="s">
        <v>42</v>
      </c>
      <c r="N7" s="196"/>
    </row>
    <row r="8" spans="2:14" ht="15.75" customHeight="1" thickBot="1">
      <c r="B8" s="84"/>
      <c r="C8" s="85"/>
      <c r="D8" s="86"/>
      <c r="E8" s="87" t="s">
        <v>41</v>
      </c>
      <c r="F8" s="87" t="s">
        <v>41</v>
      </c>
      <c r="G8" s="39" t="s">
        <v>41</v>
      </c>
      <c r="H8" s="88" t="s">
        <v>1</v>
      </c>
      <c r="L8" s="17" t="s">
        <v>57</v>
      </c>
      <c r="M8" s="17" t="s">
        <v>57</v>
      </c>
      <c r="N8" s="17" t="s">
        <v>57</v>
      </c>
    </row>
    <row r="9" spans="2:14" s="74" customFormat="1" ht="15.75" customHeight="1">
      <c r="B9" s="63" t="s">
        <v>32</v>
      </c>
      <c r="C9" s="40"/>
      <c r="D9" s="41" t="s">
        <v>69</v>
      </c>
      <c r="E9" s="59">
        <f>SUM(E10:E27)</f>
        <v>141327</v>
      </c>
      <c r="F9" s="59">
        <f>SUM(F10:F27)</f>
        <v>174065</v>
      </c>
      <c r="G9" s="59">
        <f>SUM(G10:G27)</f>
        <v>175319.97009</v>
      </c>
      <c r="H9" s="115">
        <f aca="true" t="shared" si="0" ref="H9:H42">G9/F9</f>
        <v>1.0072097784735587</v>
      </c>
      <c r="L9" s="177"/>
      <c r="M9" s="178"/>
      <c r="N9" s="179"/>
    </row>
    <row r="10" spans="1:14" s="74" customFormat="1" ht="15.75" customHeight="1">
      <c r="A10" s="151"/>
      <c r="B10" s="42"/>
      <c r="C10" s="43">
        <v>1122</v>
      </c>
      <c r="D10" s="44" t="s">
        <v>35</v>
      </c>
      <c r="E10" s="152">
        <f aca="true" t="shared" si="1" ref="E10:G11">L10/1000</f>
        <v>5112</v>
      </c>
      <c r="F10" s="152">
        <f t="shared" si="1"/>
        <v>5294</v>
      </c>
      <c r="G10" s="153">
        <f t="shared" si="1"/>
        <v>5294.219</v>
      </c>
      <c r="H10" s="116">
        <f t="shared" si="0"/>
        <v>1.0000413675859463</v>
      </c>
      <c r="J10"/>
      <c r="K10">
        <v>1122</v>
      </c>
      <c r="L10" s="180">
        <v>5112000</v>
      </c>
      <c r="M10" s="175">
        <v>5294000</v>
      </c>
      <c r="N10" s="181">
        <v>5294219</v>
      </c>
    </row>
    <row r="11" spans="1:14" s="74" customFormat="1" ht="15.75" customHeight="1">
      <c r="A11" s="151"/>
      <c r="B11" s="42"/>
      <c r="C11" s="43">
        <v>1332</v>
      </c>
      <c r="D11" s="44" t="s">
        <v>71</v>
      </c>
      <c r="E11" s="152">
        <f t="shared" si="1"/>
        <v>0</v>
      </c>
      <c r="F11" s="152">
        <f t="shared" si="1"/>
        <v>2</v>
      </c>
      <c r="G11" s="153">
        <f t="shared" si="1"/>
        <v>1.9</v>
      </c>
      <c r="H11" s="116">
        <f>G11/F11</f>
        <v>0.95</v>
      </c>
      <c r="J11"/>
      <c r="K11">
        <v>1332</v>
      </c>
      <c r="L11" s="192"/>
      <c r="M11" s="175">
        <v>2000</v>
      </c>
      <c r="N11" s="181">
        <v>1900</v>
      </c>
    </row>
    <row r="12" spans="1:14" s="74" customFormat="1" ht="15.75" customHeight="1">
      <c r="A12" s="151"/>
      <c r="B12" s="42"/>
      <c r="C12" s="43">
        <v>1341</v>
      </c>
      <c r="D12" s="44" t="s">
        <v>4</v>
      </c>
      <c r="E12" s="152">
        <f aca="true" t="shared" si="2" ref="E12:G27">L12/1000</f>
        <v>800</v>
      </c>
      <c r="F12" s="152">
        <f t="shared" si="2"/>
        <v>800</v>
      </c>
      <c r="G12" s="153">
        <f t="shared" si="2"/>
        <v>784.8811</v>
      </c>
      <c r="H12" s="116">
        <f t="shared" si="0"/>
        <v>0.9811013749999999</v>
      </c>
      <c r="J12"/>
      <c r="K12">
        <v>1341</v>
      </c>
      <c r="L12" s="180">
        <v>800000</v>
      </c>
      <c r="M12" s="175">
        <v>800000</v>
      </c>
      <c r="N12" s="181">
        <v>784881.1</v>
      </c>
    </row>
    <row r="13" spans="1:14" s="74" customFormat="1" ht="15.75" customHeight="1">
      <c r="A13" s="151"/>
      <c r="B13" s="45"/>
      <c r="C13" s="43">
        <v>1342</v>
      </c>
      <c r="D13" s="46" t="s">
        <v>26</v>
      </c>
      <c r="E13" s="152">
        <f t="shared" si="2"/>
        <v>1</v>
      </c>
      <c r="F13" s="152">
        <f t="shared" si="2"/>
        <v>1</v>
      </c>
      <c r="G13" s="153">
        <f t="shared" si="2"/>
        <v>0.15</v>
      </c>
      <c r="H13" s="116">
        <f t="shared" si="0"/>
        <v>0.15</v>
      </c>
      <c r="J13"/>
      <c r="K13">
        <v>1342</v>
      </c>
      <c r="L13" s="180">
        <v>1000</v>
      </c>
      <c r="M13" s="175">
        <v>1000</v>
      </c>
      <c r="N13" s="193">
        <v>150</v>
      </c>
    </row>
    <row r="14" spans="1:14" s="74" customFormat="1" ht="15.75" customHeight="1">
      <c r="A14" s="151"/>
      <c r="B14" s="42"/>
      <c r="C14" s="43">
        <v>1343</v>
      </c>
      <c r="D14" s="44" t="s">
        <v>5</v>
      </c>
      <c r="E14" s="152">
        <f t="shared" si="2"/>
        <v>750</v>
      </c>
      <c r="F14" s="152">
        <f t="shared" si="2"/>
        <v>750</v>
      </c>
      <c r="G14" s="153">
        <f t="shared" si="2"/>
        <v>953.068</v>
      </c>
      <c r="H14" s="116">
        <f t="shared" si="0"/>
        <v>1.2707573333333333</v>
      </c>
      <c r="J14"/>
      <c r="K14">
        <v>1343</v>
      </c>
      <c r="L14" s="180">
        <v>750000</v>
      </c>
      <c r="M14" s="175">
        <v>750000</v>
      </c>
      <c r="N14" s="181">
        <v>953068</v>
      </c>
    </row>
    <row r="15" spans="1:14" s="74" customFormat="1" ht="15.75" customHeight="1">
      <c r="A15" s="151"/>
      <c r="B15" s="42"/>
      <c r="C15" s="43">
        <v>1344</v>
      </c>
      <c r="D15" s="44" t="s">
        <v>34</v>
      </c>
      <c r="E15" s="152">
        <f t="shared" si="2"/>
        <v>20</v>
      </c>
      <c r="F15" s="152">
        <f t="shared" si="2"/>
        <v>120</v>
      </c>
      <c r="G15" s="153">
        <f t="shared" si="2"/>
        <v>191.908</v>
      </c>
      <c r="H15" s="116">
        <f t="shared" si="0"/>
        <v>1.5992333333333333</v>
      </c>
      <c r="J15"/>
      <c r="K15">
        <v>1344</v>
      </c>
      <c r="L15" s="180">
        <v>20000</v>
      </c>
      <c r="M15" s="175">
        <v>120000</v>
      </c>
      <c r="N15" s="181">
        <v>191908</v>
      </c>
    </row>
    <row r="16" spans="1:14" s="74" customFormat="1" ht="15.75" customHeight="1">
      <c r="A16" s="151"/>
      <c r="B16" s="42"/>
      <c r="C16" s="43">
        <v>1345</v>
      </c>
      <c r="D16" s="44" t="s">
        <v>36</v>
      </c>
      <c r="E16" s="152">
        <f t="shared" si="2"/>
        <v>480</v>
      </c>
      <c r="F16" s="152">
        <f t="shared" si="2"/>
        <v>480</v>
      </c>
      <c r="G16" s="153">
        <f t="shared" si="2"/>
        <v>476.812</v>
      </c>
      <c r="H16" s="116">
        <f t="shared" si="0"/>
        <v>0.9933583333333333</v>
      </c>
      <c r="J16"/>
      <c r="K16">
        <v>1345</v>
      </c>
      <c r="L16" s="180">
        <v>480000</v>
      </c>
      <c r="M16" s="175">
        <v>480000</v>
      </c>
      <c r="N16" s="181">
        <v>476812</v>
      </c>
    </row>
    <row r="17" spans="1:14" s="74" customFormat="1" ht="15.75" customHeight="1">
      <c r="A17" s="151"/>
      <c r="B17" s="42"/>
      <c r="C17" s="43">
        <v>1347</v>
      </c>
      <c r="D17" s="44" t="s">
        <v>33</v>
      </c>
      <c r="E17" s="152">
        <f t="shared" si="2"/>
        <v>1300</v>
      </c>
      <c r="F17" s="152">
        <f t="shared" si="2"/>
        <v>1884</v>
      </c>
      <c r="G17" s="153">
        <f t="shared" si="2"/>
        <v>2196.541</v>
      </c>
      <c r="H17" s="116">
        <f t="shared" si="0"/>
        <v>1.1658922505307856</v>
      </c>
      <c r="J17"/>
      <c r="K17">
        <v>1347</v>
      </c>
      <c r="L17" s="180">
        <v>1300000</v>
      </c>
      <c r="M17" s="175">
        <v>1884000</v>
      </c>
      <c r="N17" s="181">
        <v>2196541</v>
      </c>
    </row>
    <row r="18" spans="1:14" s="74" customFormat="1" ht="15.75" customHeight="1">
      <c r="A18" s="151"/>
      <c r="B18" s="42"/>
      <c r="C18" s="43">
        <v>1351</v>
      </c>
      <c r="D18" s="46" t="s">
        <v>37</v>
      </c>
      <c r="E18" s="152">
        <f t="shared" si="2"/>
        <v>800</v>
      </c>
      <c r="F18" s="152">
        <f t="shared" si="2"/>
        <v>1111</v>
      </c>
      <c r="G18" s="153">
        <f t="shared" si="2"/>
        <v>1111.474</v>
      </c>
      <c r="H18" s="116">
        <f t="shared" si="0"/>
        <v>1.0004266426642663</v>
      </c>
      <c r="J18"/>
      <c r="K18">
        <v>1351</v>
      </c>
      <c r="L18" s="180">
        <v>800000</v>
      </c>
      <c r="M18" s="175">
        <v>1111000</v>
      </c>
      <c r="N18" s="181">
        <v>1111474</v>
      </c>
    </row>
    <row r="19" spans="1:14" s="74" customFormat="1" ht="15.75" customHeight="1">
      <c r="A19" s="151"/>
      <c r="B19" s="42"/>
      <c r="C19" s="43">
        <v>1361</v>
      </c>
      <c r="D19" s="44" t="s">
        <v>3</v>
      </c>
      <c r="E19" s="152">
        <f t="shared" si="2"/>
        <v>2400</v>
      </c>
      <c r="F19" s="152">
        <f t="shared" si="2"/>
        <v>2400</v>
      </c>
      <c r="G19" s="153">
        <f t="shared" si="2"/>
        <v>3039.57</v>
      </c>
      <c r="H19" s="116">
        <f t="shared" si="0"/>
        <v>1.2664875</v>
      </c>
      <c r="J19"/>
      <c r="K19">
        <v>1361</v>
      </c>
      <c r="L19" s="180">
        <v>2400000</v>
      </c>
      <c r="M19" s="175">
        <v>2400000</v>
      </c>
      <c r="N19" s="181">
        <v>3039570</v>
      </c>
    </row>
    <row r="20" spans="1:14" s="74" customFormat="1" ht="15.75" customHeight="1">
      <c r="A20" s="151"/>
      <c r="B20" s="42"/>
      <c r="C20" s="43">
        <v>2460</v>
      </c>
      <c r="D20" s="44" t="s">
        <v>47</v>
      </c>
      <c r="E20" s="152">
        <f t="shared" si="2"/>
        <v>120</v>
      </c>
      <c r="F20" s="152">
        <f t="shared" si="2"/>
        <v>120</v>
      </c>
      <c r="G20" s="153">
        <f t="shared" si="2"/>
        <v>170.6</v>
      </c>
      <c r="H20" s="116">
        <f t="shared" si="0"/>
        <v>1.4216666666666666</v>
      </c>
      <c r="J20"/>
      <c r="K20">
        <v>2460</v>
      </c>
      <c r="L20" s="180">
        <v>120000</v>
      </c>
      <c r="M20" s="175">
        <v>120000</v>
      </c>
      <c r="N20" s="181">
        <v>170600</v>
      </c>
    </row>
    <row r="21" spans="1:14" s="74" customFormat="1" ht="15.75" customHeight="1">
      <c r="A21" s="151"/>
      <c r="B21" s="42"/>
      <c r="C21" s="43">
        <v>4111</v>
      </c>
      <c r="D21" s="44" t="s">
        <v>72</v>
      </c>
      <c r="E21" s="152">
        <f>L21/1000</f>
        <v>0</v>
      </c>
      <c r="F21" s="152">
        <f>M21/1000</f>
        <v>957</v>
      </c>
      <c r="G21" s="153">
        <f>N21/1000</f>
        <v>957.195</v>
      </c>
      <c r="H21" s="116">
        <f>G21/F21</f>
        <v>1.000203761755486</v>
      </c>
      <c r="J21"/>
      <c r="K21">
        <v>4111</v>
      </c>
      <c r="L21" s="192"/>
      <c r="M21" s="175">
        <v>957000</v>
      </c>
      <c r="N21" s="181">
        <v>957195</v>
      </c>
    </row>
    <row r="22" spans="1:14" s="74" customFormat="1" ht="15.75" customHeight="1">
      <c r="A22" s="151"/>
      <c r="B22" s="42"/>
      <c r="C22" s="43">
        <v>4112</v>
      </c>
      <c r="D22" s="44" t="s">
        <v>74</v>
      </c>
      <c r="E22" s="152">
        <f t="shared" si="2"/>
        <v>43458</v>
      </c>
      <c r="F22" s="152">
        <f t="shared" si="2"/>
        <v>40583</v>
      </c>
      <c r="G22" s="153">
        <f t="shared" si="2"/>
        <v>40583</v>
      </c>
      <c r="H22" s="116">
        <f t="shared" si="0"/>
        <v>1</v>
      </c>
      <c r="J22"/>
      <c r="K22">
        <v>4112</v>
      </c>
      <c r="L22" s="180">
        <v>43458000</v>
      </c>
      <c r="M22" s="175">
        <v>40583000</v>
      </c>
      <c r="N22" s="181">
        <v>40583000</v>
      </c>
    </row>
    <row r="23" spans="1:14" s="74" customFormat="1" ht="15.75" customHeight="1">
      <c r="A23" s="151"/>
      <c r="B23" s="42"/>
      <c r="C23" s="43">
        <v>4116</v>
      </c>
      <c r="D23" s="44" t="s">
        <v>64</v>
      </c>
      <c r="E23" s="152">
        <f t="shared" si="2"/>
        <v>0</v>
      </c>
      <c r="F23" s="152">
        <f t="shared" si="2"/>
        <v>741</v>
      </c>
      <c r="G23" s="153">
        <f t="shared" si="2"/>
        <v>740.539</v>
      </c>
      <c r="H23" s="116">
        <f t="shared" si="0"/>
        <v>0.9993778677462888</v>
      </c>
      <c r="J23"/>
      <c r="K23">
        <v>4116</v>
      </c>
      <c r="L23" s="192"/>
      <c r="M23" s="175">
        <v>741000</v>
      </c>
      <c r="N23" s="181">
        <v>740539</v>
      </c>
    </row>
    <row r="24" spans="1:14" s="74" customFormat="1" ht="15.75" customHeight="1">
      <c r="A24" s="151"/>
      <c r="B24" s="42"/>
      <c r="C24" s="43">
        <v>4121</v>
      </c>
      <c r="D24" s="44" t="s">
        <v>44</v>
      </c>
      <c r="E24" s="152">
        <f t="shared" si="2"/>
        <v>50541</v>
      </c>
      <c r="F24" s="152">
        <f t="shared" si="2"/>
        <v>50933</v>
      </c>
      <c r="G24" s="153">
        <f t="shared" si="2"/>
        <v>50928.354</v>
      </c>
      <c r="H24" s="116">
        <f t="shared" si="0"/>
        <v>0.9999087821255375</v>
      </c>
      <c r="J24"/>
      <c r="K24">
        <v>4121</v>
      </c>
      <c r="L24" s="180">
        <v>50541000</v>
      </c>
      <c r="M24" s="175">
        <v>50933000</v>
      </c>
      <c r="N24" s="181">
        <v>50928354</v>
      </c>
    </row>
    <row r="25" spans="1:14" s="74" customFormat="1" ht="15.75" customHeight="1">
      <c r="A25" s="151"/>
      <c r="B25" s="42"/>
      <c r="C25" s="43">
        <v>4131</v>
      </c>
      <c r="D25" s="44" t="s">
        <v>13</v>
      </c>
      <c r="E25" s="152">
        <f t="shared" si="2"/>
        <v>35545</v>
      </c>
      <c r="F25" s="152">
        <f t="shared" si="2"/>
        <v>36869</v>
      </c>
      <c r="G25" s="153">
        <f t="shared" si="2"/>
        <v>36869.759399999995</v>
      </c>
      <c r="H25" s="116">
        <f>G25/F25</f>
        <v>1.0000205972497218</v>
      </c>
      <c r="J25"/>
      <c r="K25">
        <v>4131</v>
      </c>
      <c r="L25" s="180">
        <v>35545000</v>
      </c>
      <c r="M25" s="175">
        <v>36869000</v>
      </c>
      <c r="N25" s="181">
        <v>36869759.4</v>
      </c>
    </row>
    <row r="26" spans="1:14" s="74" customFormat="1" ht="15.75" customHeight="1">
      <c r="A26" s="151"/>
      <c r="B26" s="42"/>
      <c r="C26" s="101">
        <v>4216</v>
      </c>
      <c r="D26" s="102" t="s">
        <v>73</v>
      </c>
      <c r="E26" s="152">
        <f>L26/1000</f>
        <v>0</v>
      </c>
      <c r="F26" s="152">
        <f>M26/1000</f>
        <v>13370</v>
      </c>
      <c r="G26" s="153">
        <f>N26/1000</f>
        <v>13369.99959</v>
      </c>
      <c r="H26" s="116">
        <f>G26/F26</f>
        <v>0.9999999693343306</v>
      </c>
      <c r="J26"/>
      <c r="K26">
        <v>4216</v>
      </c>
      <c r="L26" s="192"/>
      <c r="M26" s="175">
        <v>13370000</v>
      </c>
      <c r="N26" s="181">
        <v>13369999.59</v>
      </c>
    </row>
    <row r="27" spans="1:14" s="74" customFormat="1" ht="15.75" customHeight="1" thickBot="1">
      <c r="A27" s="151"/>
      <c r="B27" s="47"/>
      <c r="C27" s="48">
        <v>4221</v>
      </c>
      <c r="D27" s="49" t="s">
        <v>68</v>
      </c>
      <c r="E27" s="152">
        <f t="shared" si="2"/>
        <v>0</v>
      </c>
      <c r="F27" s="152">
        <f t="shared" si="2"/>
        <v>17650</v>
      </c>
      <c r="G27" s="153">
        <f t="shared" si="2"/>
        <v>17650</v>
      </c>
      <c r="H27" s="116">
        <f>G27/F27</f>
        <v>1</v>
      </c>
      <c r="J27"/>
      <c r="K27">
        <v>4221</v>
      </c>
      <c r="L27" s="192"/>
      <c r="M27" s="175">
        <v>17650000</v>
      </c>
      <c r="N27" s="181">
        <v>17650000</v>
      </c>
    </row>
    <row r="28" spans="1:14" s="74" customFormat="1" ht="15.75" customHeight="1">
      <c r="A28" s="151"/>
      <c r="B28" s="50">
        <v>1019</v>
      </c>
      <c r="C28" s="51"/>
      <c r="D28" s="52" t="s">
        <v>30</v>
      </c>
      <c r="E28" s="59">
        <f>SUM(E29)</f>
        <v>1000</v>
      </c>
      <c r="F28" s="59">
        <f>SUM(F29)</f>
        <v>1147</v>
      </c>
      <c r="G28" s="59">
        <f>SUM(G29)</f>
        <v>1317.167</v>
      </c>
      <c r="H28" s="115">
        <f t="shared" si="0"/>
        <v>1.1483583260680035</v>
      </c>
      <c r="J28"/>
      <c r="L28" s="182"/>
      <c r="M28" s="176"/>
      <c r="N28" s="183"/>
    </row>
    <row r="29" spans="1:14" s="74" customFormat="1" ht="15.75" customHeight="1" thickBot="1">
      <c r="A29" s="151"/>
      <c r="B29" s="47"/>
      <c r="C29" s="48">
        <v>2131</v>
      </c>
      <c r="D29" s="49" t="s">
        <v>7</v>
      </c>
      <c r="E29" s="156">
        <f>L29/1000</f>
        <v>1000</v>
      </c>
      <c r="F29" s="156">
        <f>M29/1000</f>
        <v>1147</v>
      </c>
      <c r="G29" s="157">
        <f>N29/1000</f>
        <v>1317.167</v>
      </c>
      <c r="H29" s="117">
        <f t="shared" si="0"/>
        <v>1.1483583260680035</v>
      </c>
      <c r="J29"/>
      <c r="L29" s="180">
        <v>1000000</v>
      </c>
      <c r="M29" s="175">
        <v>1147000</v>
      </c>
      <c r="N29" s="181">
        <v>1317167</v>
      </c>
    </row>
    <row r="30" spans="1:14" s="74" customFormat="1" ht="15.75" customHeight="1">
      <c r="A30" s="151"/>
      <c r="B30" s="50">
        <v>2169</v>
      </c>
      <c r="C30" s="54"/>
      <c r="D30" s="55" t="s">
        <v>66</v>
      </c>
      <c r="E30" s="59">
        <f>SUM(E31)</f>
        <v>50</v>
      </c>
      <c r="F30" s="59">
        <f>SUM(F31)</f>
        <v>50</v>
      </c>
      <c r="G30" s="90">
        <f>SUM(G31)</f>
        <v>10</v>
      </c>
      <c r="H30" s="118">
        <f t="shared" si="0"/>
        <v>0.2</v>
      </c>
      <c r="J30"/>
      <c r="L30" s="182"/>
      <c r="M30" s="176"/>
      <c r="N30" s="183"/>
    </row>
    <row r="31" spans="1:14" s="74" customFormat="1" ht="15.75" customHeight="1" thickBot="1">
      <c r="A31" s="151"/>
      <c r="B31" s="47"/>
      <c r="C31" s="48">
        <v>2210</v>
      </c>
      <c r="D31" s="56" t="s">
        <v>12</v>
      </c>
      <c r="E31" s="156">
        <f>L31/1000</f>
        <v>50</v>
      </c>
      <c r="F31" s="156">
        <f>M31/1000</f>
        <v>50</v>
      </c>
      <c r="G31" s="156">
        <f>N31/1000</f>
        <v>10</v>
      </c>
      <c r="H31" s="119">
        <f t="shared" si="0"/>
        <v>0.2</v>
      </c>
      <c r="J31"/>
      <c r="L31" s="180">
        <v>50000</v>
      </c>
      <c r="M31" s="175">
        <v>50000</v>
      </c>
      <c r="N31" s="181">
        <v>10000</v>
      </c>
    </row>
    <row r="32" spans="1:14" s="74" customFormat="1" ht="15.75" customHeight="1">
      <c r="A32" s="151"/>
      <c r="B32" s="50">
        <v>2321</v>
      </c>
      <c r="C32" s="54"/>
      <c r="D32" s="110" t="s">
        <v>53</v>
      </c>
      <c r="E32" s="59">
        <f>SUM(E33)</f>
        <v>0</v>
      </c>
      <c r="F32" s="59">
        <f>SUM(F33)</f>
        <v>10</v>
      </c>
      <c r="G32" s="173">
        <f>SUM(G33)</f>
        <v>9.673</v>
      </c>
      <c r="H32" s="135">
        <f t="shared" si="0"/>
        <v>0.9673</v>
      </c>
      <c r="J32"/>
      <c r="L32" s="182"/>
      <c r="M32" s="176"/>
      <c r="N32" s="183"/>
    </row>
    <row r="33" spans="1:14" s="74" customFormat="1" ht="15.75" customHeight="1" thickBot="1">
      <c r="A33" s="151"/>
      <c r="B33" s="47"/>
      <c r="C33" s="48">
        <v>2324</v>
      </c>
      <c r="D33" s="56" t="s">
        <v>14</v>
      </c>
      <c r="E33" s="156">
        <f>L33/1000</f>
        <v>0</v>
      </c>
      <c r="F33" s="156">
        <f>M33/1000</f>
        <v>10</v>
      </c>
      <c r="G33" s="156">
        <f>N33/1000</f>
        <v>9.673</v>
      </c>
      <c r="H33" s="119">
        <f t="shared" si="0"/>
        <v>0.9673</v>
      </c>
      <c r="L33" s="192"/>
      <c r="M33" s="175">
        <v>10000</v>
      </c>
      <c r="N33" s="181">
        <v>9673</v>
      </c>
    </row>
    <row r="34" spans="1:14" s="74" customFormat="1" ht="15.75" customHeight="1">
      <c r="A34" s="151"/>
      <c r="B34" s="50">
        <v>3319</v>
      </c>
      <c r="C34" s="54"/>
      <c r="D34" s="109" t="s">
        <v>65</v>
      </c>
      <c r="E34" s="59">
        <f>SUM(E35:E36)</f>
        <v>0</v>
      </c>
      <c r="F34" s="90">
        <f>SUM(F35:F36)</f>
        <v>92</v>
      </c>
      <c r="G34" s="90">
        <f>SUM(G35:G36)</f>
        <v>92.921</v>
      </c>
      <c r="H34" s="118">
        <f t="shared" si="0"/>
        <v>1.0100108695652175</v>
      </c>
      <c r="L34" s="182"/>
      <c r="M34" s="176"/>
      <c r="N34" s="183"/>
    </row>
    <row r="35" spans="1:14" s="74" customFormat="1" ht="15.75" customHeight="1">
      <c r="A35" s="151"/>
      <c r="B35" s="42"/>
      <c r="C35" s="43">
        <v>2324</v>
      </c>
      <c r="D35" s="44" t="s">
        <v>14</v>
      </c>
      <c r="E35" s="60">
        <f aca="true" t="shared" si="3" ref="E35:G36">L35/1000</f>
        <v>0</v>
      </c>
      <c r="F35" s="60">
        <f t="shared" si="3"/>
        <v>87</v>
      </c>
      <c r="G35" s="60">
        <f t="shared" si="3"/>
        <v>87.459</v>
      </c>
      <c r="H35" s="120">
        <f>G35/F35</f>
        <v>1.0052758620689655</v>
      </c>
      <c r="L35" s="192"/>
      <c r="M35" s="175">
        <v>87000</v>
      </c>
      <c r="N35" s="181">
        <v>87459</v>
      </c>
    </row>
    <row r="36" spans="1:14" s="74" customFormat="1" ht="15.75" customHeight="1" thickBot="1">
      <c r="A36" s="151"/>
      <c r="B36" s="47"/>
      <c r="C36" s="48">
        <v>3121</v>
      </c>
      <c r="D36" s="49" t="s">
        <v>75</v>
      </c>
      <c r="E36" s="157">
        <f t="shared" si="3"/>
        <v>0</v>
      </c>
      <c r="F36" s="156">
        <f t="shared" si="3"/>
        <v>5</v>
      </c>
      <c r="G36" s="156">
        <f t="shared" si="3"/>
        <v>5.462</v>
      </c>
      <c r="H36" s="119">
        <f t="shared" si="0"/>
        <v>1.0924</v>
      </c>
      <c r="L36" s="192"/>
      <c r="M36" s="175">
        <v>5000</v>
      </c>
      <c r="N36" s="181">
        <v>5462</v>
      </c>
    </row>
    <row r="37" spans="1:14" s="74" customFormat="1" ht="15.75" customHeight="1">
      <c r="A37" s="151"/>
      <c r="B37" s="53">
        <v>3421</v>
      </c>
      <c r="C37" s="54"/>
      <c r="D37" s="55" t="s">
        <v>19</v>
      </c>
      <c r="E37" s="62">
        <f>SUM(E38:E38)</f>
        <v>0</v>
      </c>
      <c r="F37" s="59">
        <f>SUM(F38:F38)</f>
        <v>0</v>
      </c>
      <c r="G37" s="61">
        <f>SUM(G38:G38)</f>
        <v>0.0225</v>
      </c>
      <c r="H37" s="118" t="s">
        <v>9</v>
      </c>
      <c r="L37" s="184"/>
      <c r="M37" s="174"/>
      <c r="N37" s="185"/>
    </row>
    <row r="38" spans="1:14" s="74" customFormat="1" ht="15.75" customHeight="1" thickBot="1">
      <c r="A38" s="151"/>
      <c r="B38" s="68"/>
      <c r="C38" s="48">
        <v>2229</v>
      </c>
      <c r="D38" s="49" t="s">
        <v>45</v>
      </c>
      <c r="E38" s="154">
        <f>L38/1000</f>
        <v>0</v>
      </c>
      <c r="F38" s="154">
        <f>M38/1000</f>
        <v>0</v>
      </c>
      <c r="G38" s="155">
        <f>N38/1000</f>
        <v>0.0225</v>
      </c>
      <c r="H38" s="117" t="s">
        <v>9</v>
      </c>
      <c r="K38"/>
      <c r="L38" s="192"/>
      <c r="M38" s="191"/>
      <c r="N38" s="193">
        <v>22.5</v>
      </c>
    </row>
    <row r="39" spans="1:14" s="74" customFormat="1" ht="15.75" customHeight="1">
      <c r="A39" s="151"/>
      <c r="B39" s="53">
        <v>3613</v>
      </c>
      <c r="C39" s="51"/>
      <c r="D39" s="52" t="s">
        <v>24</v>
      </c>
      <c r="E39" s="62">
        <f>SUM(E40:E40)</f>
        <v>3400</v>
      </c>
      <c r="F39" s="62">
        <f>SUM(F40:F40)</f>
        <v>3400</v>
      </c>
      <c r="G39" s="62">
        <f>SUM(G40:G40)</f>
        <v>3488.546</v>
      </c>
      <c r="H39" s="135">
        <f t="shared" si="0"/>
        <v>1.0260429411764704</v>
      </c>
      <c r="L39" s="184"/>
      <c r="M39" s="174"/>
      <c r="N39" s="185"/>
    </row>
    <row r="40" spans="1:14" s="74" customFormat="1" ht="15.75" customHeight="1" thickBot="1">
      <c r="A40" s="151"/>
      <c r="B40" s="47"/>
      <c r="C40" s="48">
        <v>2132</v>
      </c>
      <c r="D40" s="49" t="s">
        <v>11</v>
      </c>
      <c r="E40" s="154">
        <f>L40/1000</f>
        <v>3400</v>
      </c>
      <c r="F40" s="154">
        <f>M40/1000</f>
        <v>3400</v>
      </c>
      <c r="G40" s="154">
        <f>N40/1000</f>
        <v>3488.546</v>
      </c>
      <c r="H40" s="119">
        <f t="shared" si="0"/>
        <v>1.0260429411764704</v>
      </c>
      <c r="L40" s="180">
        <v>3400000</v>
      </c>
      <c r="M40" s="175">
        <v>3400000</v>
      </c>
      <c r="N40" s="181">
        <v>3488546</v>
      </c>
    </row>
    <row r="41" spans="1:14" s="74" customFormat="1" ht="15.75" customHeight="1">
      <c r="A41" s="151"/>
      <c r="B41" s="53">
        <v>3749</v>
      </c>
      <c r="C41" s="51"/>
      <c r="D41" s="111" t="s">
        <v>63</v>
      </c>
      <c r="E41" s="62">
        <f>SUM(E42:E42)</f>
        <v>0</v>
      </c>
      <c r="F41" s="59">
        <f>SUM(F42:F42)</f>
        <v>1</v>
      </c>
      <c r="G41" s="90">
        <f>SUM(G42:G42)</f>
        <v>0.5</v>
      </c>
      <c r="H41" s="118">
        <f t="shared" si="0"/>
        <v>0.5</v>
      </c>
      <c r="L41" s="184"/>
      <c r="M41" s="174"/>
      <c r="N41" s="185"/>
    </row>
    <row r="42" spans="1:14" s="74" customFormat="1" ht="15.75" customHeight="1" thickBot="1">
      <c r="A42" s="151"/>
      <c r="B42" s="68"/>
      <c r="C42" s="48">
        <v>2229</v>
      </c>
      <c r="D42" s="49" t="s">
        <v>45</v>
      </c>
      <c r="E42" s="154">
        <f>L42/1000</f>
        <v>0</v>
      </c>
      <c r="F42" s="154">
        <f>M42/1000</f>
        <v>1</v>
      </c>
      <c r="G42" s="155">
        <f>N42/1000</f>
        <v>0.5</v>
      </c>
      <c r="H42" s="119">
        <f t="shared" si="0"/>
        <v>0.5</v>
      </c>
      <c r="L42" s="192"/>
      <c r="M42" s="175">
        <v>1000</v>
      </c>
      <c r="N42" s="193">
        <v>500</v>
      </c>
    </row>
    <row r="43" spans="1:14" s="74" customFormat="1" ht="15.75" customHeight="1">
      <c r="A43" s="151"/>
      <c r="B43" s="50">
        <v>4329</v>
      </c>
      <c r="C43" s="51"/>
      <c r="D43" s="52" t="s">
        <v>27</v>
      </c>
      <c r="E43" s="62">
        <f>SUM(E44)</f>
        <v>0</v>
      </c>
      <c r="F43" s="59">
        <f>SUM(F44)</f>
        <v>0</v>
      </c>
      <c r="G43" s="61">
        <f>SUM(G44)</f>
        <v>6.5</v>
      </c>
      <c r="H43" s="115" t="s">
        <v>9</v>
      </c>
      <c r="K43"/>
      <c r="L43" s="184"/>
      <c r="M43" s="174"/>
      <c r="N43" s="185"/>
    </row>
    <row r="44" spans="1:14" s="74" customFormat="1" ht="15.75" customHeight="1" thickBot="1">
      <c r="A44" s="158"/>
      <c r="B44" s="47"/>
      <c r="C44" s="48">
        <v>2324</v>
      </c>
      <c r="D44" s="49" t="s">
        <v>14</v>
      </c>
      <c r="E44" s="154">
        <f>L44/1000</f>
        <v>0</v>
      </c>
      <c r="F44" s="154">
        <f>M44/1000</f>
        <v>0</v>
      </c>
      <c r="G44" s="155">
        <f>N44/1000</f>
        <v>6.5</v>
      </c>
      <c r="H44" s="117" t="s">
        <v>9</v>
      </c>
      <c r="K44"/>
      <c r="L44" s="192"/>
      <c r="M44" s="191"/>
      <c r="N44" s="181">
        <v>6500</v>
      </c>
    </row>
    <row r="45" spans="1:14" s="74" customFormat="1" ht="15.75" customHeight="1">
      <c r="A45" s="158"/>
      <c r="B45" s="53">
        <v>6171</v>
      </c>
      <c r="C45" s="54"/>
      <c r="D45" s="55" t="s">
        <v>16</v>
      </c>
      <c r="E45" s="62">
        <f>SUM(E46:E51)</f>
        <v>210</v>
      </c>
      <c r="F45" s="59">
        <f>SUM(F46:F51)</f>
        <v>299</v>
      </c>
      <c r="G45" s="90">
        <f>SUM(G46:G51)</f>
        <v>344.38083</v>
      </c>
      <c r="H45" s="118">
        <f aca="true" t="shared" si="4" ref="H45:H53">G45/F45</f>
        <v>1.1517753511705686</v>
      </c>
      <c r="K45"/>
      <c r="L45" s="184"/>
      <c r="M45" s="174"/>
      <c r="N45" s="185"/>
    </row>
    <row r="46" spans="1:14" s="74" customFormat="1" ht="15.75" customHeight="1">
      <c r="A46" s="158"/>
      <c r="B46" s="42"/>
      <c r="C46" s="43">
        <v>2111</v>
      </c>
      <c r="D46" s="44" t="s">
        <v>6</v>
      </c>
      <c r="E46" s="159">
        <f aca="true" t="shared" si="5" ref="E46:G51">L46/1000</f>
        <v>25</v>
      </c>
      <c r="F46" s="159">
        <f t="shared" si="5"/>
        <v>25</v>
      </c>
      <c r="G46" s="160">
        <f t="shared" si="5"/>
        <v>15</v>
      </c>
      <c r="H46" s="122">
        <f t="shared" si="4"/>
        <v>0.6</v>
      </c>
      <c r="K46">
        <v>2111</v>
      </c>
      <c r="L46" s="180">
        <v>25000</v>
      </c>
      <c r="M46" s="175">
        <v>25000</v>
      </c>
      <c r="N46" s="181">
        <v>15000</v>
      </c>
    </row>
    <row r="47" spans="1:14" s="74" customFormat="1" ht="15.75" customHeight="1">
      <c r="A47" s="158"/>
      <c r="B47" s="42"/>
      <c r="C47" s="43">
        <v>2132</v>
      </c>
      <c r="D47" s="44" t="s">
        <v>8</v>
      </c>
      <c r="E47" s="159">
        <f t="shared" si="5"/>
        <v>55</v>
      </c>
      <c r="F47" s="159">
        <f t="shared" si="5"/>
        <v>55</v>
      </c>
      <c r="G47" s="160">
        <f t="shared" si="5"/>
        <v>17.533330000000003</v>
      </c>
      <c r="H47" s="122">
        <f t="shared" si="4"/>
        <v>0.3187878181818182</v>
      </c>
      <c r="K47">
        <v>2132</v>
      </c>
      <c r="L47" s="180">
        <v>55000</v>
      </c>
      <c r="M47" s="175">
        <v>55000</v>
      </c>
      <c r="N47" s="181">
        <v>17533.33</v>
      </c>
    </row>
    <row r="48" spans="1:14" s="74" customFormat="1" ht="15.75" customHeight="1">
      <c r="A48" s="158"/>
      <c r="B48" s="42"/>
      <c r="C48" s="43">
        <v>2210</v>
      </c>
      <c r="D48" s="44" t="s">
        <v>12</v>
      </c>
      <c r="E48" s="159">
        <f t="shared" si="5"/>
        <v>30</v>
      </c>
      <c r="F48" s="159">
        <f t="shared" si="5"/>
        <v>30</v>
      </c>
      <c r="G48" s="160">
        <f t="shared" si="5"/>
        <v>27.2</v>
      </c>
      <c r="H48" s="122">
        <f t="shared" si="4"/>
        <v>0.9066666666666666</v>
      </c>
      <c r="K48">
        <v>2210</v>
      </c>
      <c r="L48" s="180">
        <v>30000</v>
      </c>
      <c r="M48" s="175">
        <v>30000</v>
      </c>
      <c r="N48" s="181">
        <v>27200</v>
      </c>
    </row>
    <row r="49" spans="1:14" s="74" customFormat="1" ht="15.75" customHeight="1">
      <c r="A49" s="158"/>
      <c r="B49" s="42"/>
      <c r="C49" s="99">
        <v>2322</v>
      </c>
      <c r="D49" s="89" t="s">
        <v>76</v>
      </c>
      <c r="E49" s="152">
        <f t="shared" si="5"/>
        <v>0</v>
      </c>
      <c r="F49" s="159">
        <f t="shared" si="5"/>
        <v>0</v>
      </c>
      <c r="G49" s="160">
        <f t="shared" si="5"/>
        <v>108.998</v>
      </c>
      <c r="H49" s="122" t="s">
        <v>9</v>
      </c>
      <c r="K49">
        <v>2322</v>
      </c>
      <c r="L49" s="192"/>
      <c r="M49" s="191"/>
      <c r="N49" s="181">
        <v>108998</v>
      </c>
    </row>
    <row r="50" spans="1:14" s="74" customFormat="1" ht="15.75" customHeight="1">
      <c r="A50" s="158"/>
      <c r="B50" s="42"/>
      <c r="C50" s="43">
        <v>2324</v>
      </c>
      <c r="D50" s="44" t="s">
        <v>14</v>
      </c>
      <c r="E50" s="159">
        <f t="shared" si="5"/>
        <v>0</v>
      </c>
      <c r="F50" s="159">
        <f t="shared" si="5"/>
        <v>64</v>
      </c>
      <c r="G50" s="160">
        <f t="shared" si="5"/>
        <v>50.7275</v>
      </c>
      <c r="H50" s="122">
        <f t="shared" si="4"/>
        <v>0.7926171875</v>
      </c>
      <c r="K50">
        <v>2324</v>
      </c>
      <c r="L50" s="192"/>
      <c r="M50" s="175">
        <v>64000</v>
      </c>
      <c r="N50" s="181">
        <v>50727.5</v>
      </c>
    </row>
    <row r="51" spans="1:14" s="74" customFormat="1" ht="15.75" customHeight="1" thickBot="1">
      <c r="A51" s="158"/>
      <c r="B51" s="47"/>
      <c r="C51" s="48">
        <v>2329</v>
      </c>
      <c r="D51" s="56" t="s">
        <v>46</v>
      </c>
      <c r="E51" s="154">
        <f t="shared" si="5"/>
        <v>100</v>
      </c>
      <c r="F51" s="154">
        <f t="shared" si="5"/>
        <v>125</v>
      </c>
      <c r="G51" s="155">
        <f t="shared" si="5"/>
        <v>124.922</v>
      </c>
      <c r="H51" s="122">
        <f t="shared" si="4"/>
        <v>0.9993759999999999</v>
      </c>
      <c r="K51">
        <v>2329</v>
      </c>
      <c r="L51" s="180">
        <v>100000</v>
      </c>
      <c r="M51" s="175">
        <v>125000</v>
      </c>
      <c r="N51" s="181">
        <v>124922</v>
      </c>
    </row>
    <row r="52" spans="1:14" s="74" customFormat="1" ht="15.75" customHeight="1">
      <c r="A52" s="158"/>
      <c r="B52" s="50">
        <v>6310</v>
      </c>
      <c r="C52" s="54"/>
      <c r="D52" s="55" t="s">
        <v>17</v>
      </c>
      <c r="E52" s="66">
        <f>SUM(E53)</f>
        <v>300</v>
      </c>
      <c r="F52" s="67">
        <f>SUM(F53)</f>
        <v>450</v>
      </c>
      <c r="G52" s="61">
        <f>SUM(G53)</f>
        <v>502.17643</v>
      </c>
      <c r="H52" s="115">
        <f t="shared" si="4"/>
        <v>1.1159476222222222</v>
      </c>
      <c r="L52" s="184"/>
      <c r="M52" s="174"/>
      <c r="N52" s="185"/>
    </row>
    <row r="53" spans="1:14" s="74" customFormat="1" ht="15.75" customHeight="1" thickBot="1">
      <c r="A53" s="151"/>
      <c r="B53" s="47"/>
      <c r="C53" s="48">
        <v>2141</v>
      </c>
      <c r="D53" s="49" t="s">
        <v>10</v>
      </c>
      <c r="E53" s="154">
        <f>L53/1000</f>
        <v>300</v>
      </c>
      <c r="F53" s="154">
        <f>M53/1000</f>
        <v>450</v>
      </c>
      <c r="G53" s="155">
        <f>N53/1000</f>
        <v>502.17643</v>
      </c>
      <c r="H53" s="117">
        <f t="shared" si="4"/>
        <v>1.1159476222222222</v>
      </c>
      <c r="L53" s="180">
        <v>300000</v>
      </c>
      <c r="M53" s="175">
        <v>450000</v>
      </c>
      <c r="N53" s="181">
        <v>502176.43</v>
      </c>
    </row>
    <row r="54" spans="1:14" s="74" customFormat="1" ht="15.75" customHeight="1">
      <c r="A54" s="151"/>
      <c r="B54" s="64">
        <v>6399</v>
      </c>
      <c r="C54" s="54"/>
      <c r="D54" s="55" t="s">
        <v>25</v>
      </c>
      <c r="E54" s="62">
        <f>SUM(E55)</f>
        <v>0</v>
      </c>
      <c r="F54" s="59">
        <f>SUM(F55)</f>
        <v>0</v>
      </c>
      <c r="G54" s="61">
        <f>SUM(G55)</f>
        <v>0.6297999999999999</v>
      </c>
      <c r="H54" s="118" t="s">
        <v>9</v>
      </c>
      <c r="L54" s="184"/>
      <c r="M54" s="174"/>
      <c r="N54" s="185"/>
    </row>
    <row r="55" spans="1:14" s="74" customFormat="1" ht="15.75" customHeight="1" thickBot="1">
      <c r="A55" s="151"/>
      <c r="B55" s="68"/>
      <c r="C55" s="48">
        <v>2328</v>
      </c>
      <c r="D55" s="49" t="s">
        <v>15</v>
      </c>
      <c r="E55" s="154">
        <f>L55/1000</f>
        <v>0</v>
      </c>
      <c r="F55" s="154">
        <f>M55/1000</f>
        <v>0</v>
      </c>
      <c r="G55" s="155">
        <f>N55/1000</f>
        <v>0.6297999999999999</v>
      </c>
      <c r="H55" s="121" t="s">
        <v>9</v>
      </c>
      <c r="L55" s="192"/>
      <c r="M55" s="191"/>
      <c r="N55" s="193">
        <v>629.8</v>
      </c>
    </row>
    <row r="56" spans="1:14" s="74" customFormat="1" ht="15.75" customHeight="1">
      <c r="A56" s="151"/>
      <c r="B56" s="64">
        <v>6402</v>
      </c>
      <c r="C56" s="54"/>
      <c r="D56" s="55" t="s">
        <v>54</v>
      </c>
      <c r="E56" s="62">
        <f>SUM(E57)</f>
        <v>0</v>
      </c>
      <c r="F56" s="59">
        <f>SUM(F57)</f>
        <v>5324</v>
      </c>
      <c r="G56" s="61">
        <f>SUM(G57)</f>
        <v>5323.813</v>
      </c>
      <c r="H56" s="118">
        <f>G56/F56</f>
        <v>0.9999648760330578</v>
      </c>
      <c r="K56"/>
      <c r="L56" s="184"/>
      <c r="M56" s="174"/>
      <c r="N56" s="185"/>
    </row>
    <row r="57" spans="1:14" s="74" customFormat="1" ht="15.75" customHeight="1" thickBot="1">
      <c r="A57" s="151"/>
      <c r="B57" s="68"/>
      <c r="C57" s="48">
        <v>2223</v>
      </c>
      <c r="D57" s="49" t="s">
        <v>67</v>
      </c>
      <c r="E57" s="154">
        <f>L57/1000</f>
        <v>0</v>
      </c>
      <c r="F57" s="154">
        <f>M57/1000</f>
        <v>5324</v>
      </c>
      <c r="G57" s="155">
        <f>N57/1000</f>
        <v>5323.813</v>
      </c>
      <c r="H57" s="119">
        <f>G57/F57</f>
        <v>0.9999648760330578</v>
      </c>
      <c r="K57"/>
      <c r="L57" s="194"/>
      <c r="M57" s="186">
        <v>5324000</v>
      </c>
      <c r="N57" s="187">
        <v>5323813</v>
      </c>
    </row>
    <row r="58" spans="1:14" s="74" customFormat="1" ht="19.5" customHeight="1" thickBot="1">
      <c r="A58" s="151"/>
      <c r="B58" s="91"/>
      <c r="C58" s="92"/>
      <c r="D58" s="93" t="s">
        <v>31</v>
      </c>
      <c r="E58" s="94">
        <f>E9+E28+E30+E32+E34+E37+E39+E41+E43+E45+E52+E54+E56</f>
        <v>146287</v>
      </c>
      <c r="F58" s="94">
        <f>F9+F28+F30+F32+F34+F37+F39+F41+F43+F45+F52+F54+F56</f>
        <v>184838</v>
      </c>
      <c r="G58" s="94">
        <f>G9+G28+G30+G32+G34+G37+G39+G41+G43+G45+G52+G54+G56</f>
        <v>186416.29964999997</v>
      </c>
      <c r="H58" s="123">
        <f>G58/F58</f>
        <v>1.0085388267023012</v>
      </c>
      <c r="K58"/>
      <c r="L58" s="139">
        <f>SUM(L9:L57)</f>
        <v>146287000</v>
      </c>
      <c r="M58" s="139">
        <f>SUM(M9:M57)</f>
        <v>184838000</v>
      </c>
      <c r="N58" s="140">
        <f>SUM(N9:N57)</f>
        <v>186416299.65000004</v>
      </c>
    </row>
    <row r="59" ht="15.75" customHeight="1">
      <c r="A59" s="3"/>
    </row>
    <row r="60" ht="18.75" customHeight="1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ht="15">
      <c r="A65" s="3"/>
    </row>
    <row r="66" ht="15">
      <c r="A66" s="3"/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spans="1:4" ht="20.25">
      <c r="A76" s="3"/>
      <c r="B76" s="7"/>
      <c r="C76" s="7"/>
      <c r="D76" s="6"/>
    </row>
    <row r="77" spans="1:4" ht="20.25">
      <c r="A77" s="3"/>
      <c r="B77" s="7"/>
      <c r="C77" s="7"/>
      <c r="D77" s="10"/>
    </row>
    <row r="78" spans="1:4" ht="15.75">
      <c r="A78" s="3"/>
      <c r="B78" s="1"/>
      <c r="C78" s="1"/>
      <c r="D78" s="1"/>
    </row>
    <row r="79" spans="1:4" ht="15.75">
      <c r="A79" s="3"/>
      <c r="B79" s="1"/>
      <c r="C79" s="1"/>
      <c r="D79" s="1"/>
    </row>
    <row r="80" spans="1:4" ht="15">
      <c r="A80" s="3"/>
      <c r="D80" s="10"/>
    </row>
    <row r="81" ht="15">
      <c r="A81" s="3"/>
    </row>
    <row r="82" ht="15">
      <c r="A82" s="3"/>
    </row>
    <row r="83" ht="15">
      <c r="A83" s="3"/>
    </row>
    <row r="84" ht="15">
      <c r="A84" s="3"/>
    </row>
    <row r="85" spans="1:8" ht="15">
      <c r="A85" s="3"/>
      <c r="H85" s="114"/>
    </row>
    <row r="86" spans="1:8" ht="15">
      <c r="A86" s="3"/>
      <c r="H86" s="114"/>
    </row>
    <row r="87" spans="1:8" ht="15.75">
      <c r="A87" s="3"/>
      <c r="H87" s="4"/>
    </row>
    <row r="88" spans="1:8" ht="15.75">
      <c r="A88" s="3"/>
      <c r="H88" s="5"/>
    </row>
  </sheetData>
  <mergeCells count="5">
    <mergeCell ref="N6:N7"/>
    <mergeCell ref="B2:H2"/>
    <mergeCell ref="B4:H4"/>
    <mergeCell ref="G6:G7"/>
    <mergeCell ref="H6:H7"/>
  </mergeCells>
  <conditionalFormatting sqref="H62:H94 L58:N58 A58:A85 H58 A35:H57 E11:H24 C13 G8 B14:D17 B9:D12 B6:F8 G6 B3:H3 B5:H5 D28:D29 C18:C22 D19:D22 C23:D24 B28:C30 B18:B24 B25:H27 B58:G86 N8 N6 L6:M8 E9:G10 H8:H10 A4:A34 B31:D34 E28:H34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firstPageNumber="9" useFirstPageNumber="1" horizontalDpi="300" verticalDpi="300" orientation="portrait" paperSize="9" scale="54" r:id="rId2"/>
  <headerFooter alignWithMargins="0">
    <oddHeader>&amp;L&amp;14Statutární město Brno
Městská část
Brno-Líšeň&amp;R&amp;14Odbor rozpočtu a financí
Úřadu městské části
Jírova 2, 628 00 Brno</oddHeader>
    <oddFooter>&amp;C&amp;"Arial,Tučné"&amp;16Strana: &amp;P&amp;R&amp;14Sledované období:
&amp;"Arial,Tučné"rok 2006&amp;"Arial,Obyčejné"
Vypracoval: Ing. Libor Stehlík</oddFooter>
  </headerFooter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7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4.8515625" style="0" customWidth="1"/>
    <col min="3" max="3" width="70.57421875" style="0" customWidth="1"/>
    <col min="4" max="5" width="19.140625" style="31" customWidth="1"/>
    <col min="6" max="6" width="19.140625" style="21" customWidth="1"/>
    <col min="7" max="7" width="11.421875" style="0" customWidth="1"/>
    <col min="8" max="8" width="1.7109375" style="0" customWidth="1"/>
    <col min="9" max="9" width="3.57421875" style="0" customWidth="1"/>
    <col min="10" max="10" width="40.8515625" style="0" customWidth="1"/>
    <col min="11" max="13" width="19.140625" style="0" customWidth="1"/>
    <col min="15" max="15" width="3.8515625" style="0" customWidth="1"/>
    <col min="17" max="17" width="21.57421875" style="0" customWidth="1"/>
  </cols>
  <sheetData>
    <row r="2" spans="2:8" ht="23.25">
      <c r="B2" s="197" t="s">
        <v>70</v>
      </c>
      <c r="C2" s="202"/>
      <c r="D2" s="202"/>
      <c r="E2" s="202"/>
      <c r="F2" s="202"/>
      <c r="G2" s="202"/>
      <c r="H2" s="36"/>
    </row>
    <row r="3" spans="2:17" ht="15">
      <c r="B3" s="13"/>
      <c r="C3" s="13"/>
      <c r="D3" s="13"/>
      <c r="E3" s="13"/>
      <c r="F3" s="13"/>
      <c r="G3" s="13"/>
      <c r="H3" s="10"/>
      <c r="I3" s="11"/>
      <c r="J3" s="11"/>
      <c r="K3" s="11"/>
      <c r="L3" s="11"/>
      <c r="M3" s="11"/>
      <c r="N3" s="11"/>
      <c r="O3" s="11"/>
      <c r="P3" s="11"/>
      <c r="Q3" s="11"/>
    </row>
    <row r="4" spans="2:17" ht="20.25" customHeight="1">
      <c r="B4" s="200" t="s">
        <v>23</v>
      </c>
      <c r="C4" s="199"/>
      <c r="D4" s="199"/>
      <c r="E4" s="199"/>
      <c r="F4" s="199"/>
      <c r="G4" s="199"/>
      <c r="H4" s="35"/>
      <c r="I4" s="11"/>
      <c r="J4" s="11"/>
      <c r="K4" s="11"/>
      <c r="L4" s="11"/>
      <c r="M4" s="11"/>
      <c r="N4" s="11"/>
      <c r="O4" s="11"/>
      <c r="P4" s="11"/>
      <c r="Q4" s="11"/>
    </row>
    <row r="5" spans="2:17" ht="21" customHeight="1">
      <c r="B5" s="200" t="s">
        <v>29</v>
      </c>
      <c r="C5" s="199"/>
      <c r="D5" s="199"/>
      <c r="E5" s="199"/>
      <c r="F5" s="199"/>
      <c r="G5" s="199"/>
      <c r="I5" s="11"/>
      <c r="J5" s="11"/>
      <c r="K5" s="11"/>
      <c r="L5" s="11"/>
      <c r="M5" s="11"/>
      <c r="N5" s="11"/>
      <c r="O5" s="11"/>
      <c r="P5" s="11"/>
      <c r="Q5" s="11"/>
    </row>
    <row r="6" spans="9:17" ht="15.75" customHeight="1" thickBot="1">
      <c r="I6" s="11"/>
      <c r="J6" s="11"/>
      <c r="K6" s="69"/>
      <c r="L6" s="11"/>
      <c r="M6" s="11"/>
      <c r="N6" s="11"/>
      <c r="O6" s="11"/>
      <c r="P6" s="11"/>
      <c r="Q6" s="11"/>
    </row>
    <row r="7" spans="2:17" ht="15.75" customHeight="1">
      <c r="B7" s="203" t="s">
        <v>22</v>
      </c>
      <c r="C7" s="14"/>
      <c r="D7" s="37" t="s">
        <v>38</v>
      </c>
      <c r="E7" s="37" t="s">
        <v>21</v>
      </c>
      <c r="F7" s="195" t="s">
        <v>43</v>
      </c>
      <c r="G7" s="201" t="s">
        <v>39</v>
      </c>
      <c r="H7" s="8"/>
      <c r="I7" s="11"/>
      <c r="J7" s="11"/>
      <c r="K7" s="136" t="s">
        <v>38</v>
      </c>
      <c r="L7" s="136" t="s">
        <v>21</v>
      </c>
      <c r="M7" s="195" t="s">
        <v>43</v>
      </c>
      <c r="N7" s="11"/>
      <c r="O7" s="11"/>
      <c r="P7" s="11"/>
      <c r="Q7" s="11"/>
    </row>
    <row r="8" spans="2:17" ht="15.75" customHeight="1">
      <c r="B8" s="204"/>
      <c r="C8" s="15" t="s">
        <v>0</v>
      </c>
      <c r="D8" s="38" t="s">
        <v>40</v>
      </c>
      <c r="E8" s="38" t="s">
        <v>42</v>
      </c>
      <c r="F8" s="196"/>
      <c r="G8" s="196"/>
      <c r="H8" s="12"/>
      <c r="I8" s="11"/>
      <c r="J8" s="11"/>
      <c r="K8" s="137" t="s">
        <v>40</v>
      </c>
      <c r="L8" s="137" t="s">
        <v>42</v>
      </c>
      <c r="M8" s="196"/>
      <c r="N8" s="11"/>
      <c r="O8" s="11"/>
      <c r="P8" s="11"/>
      <c r="Q8" s="11"/>
    </row>
    <row r="9" spans="2:17" ht="15.75" customHeight="1" thickBot="1">
      <c r="B9" s="205"/>
      <c r="C9" s="16"/>
      <c r="D9" s="17" t="s">
        <v>41</v>
      </c>
      <c r="E9" s="17" t="s">
        <v>41</v>
      </c>
      <c r="F9" s="32" t="s">
        <v>41</v>
      </c>
      <c r="G9" s="20" t="s">
        <v>1</v>
      </c>
      <c r="H9" s="12"/>
      <c r="I9" s="11"/>
      <c r="J9" s="11"/>
      <c r="K9" s="17" t="s">
        <v>57</v>
      </c>
      <c r="L9" s="17" t="s">
        <v>57</v>
      </c>
      <c r="M9" s="17" t="s">
        <v>57</v>
      </c>
      <c r="N9" s="11"/>
      <c r="O9" s="11"/>
      <c r="P9" s="11"/>
      <c r="Q9" s="11"/>
    </row>
    <row r="10" spans="2:17" s="74" customFormat="1" ht="15.75" customHeight="1">
      <c r="B10" s="95">
        <v>1122</v>
      </c>
      <c r="C10" s="96" t="s">
        <v>2</v>
      </c>
      <c r="D10" s="161">
        <f aca="true" t="shared" si="0" ref="D10:F11">K10/1000</f>
        <v>5112</v>
      </c>
      <c r="E10" s="162">
        <f t="shared" si="0"/>
        <v>5294</v>
      </c>
      <c r="F10" s="163">
        <f t="shared" si="0"/>
        <v>5294.219</v>
      </c>
      <c r="G10" s="126">
        <f aca="true" t="shared" si="1" ref="G10:G24">F10/E10</f>
        <v>1.0000413675859463</v>
      </c>
      <c r="H10" s="145"/>
      <c r="I10" s="112"/>
      <c r="J10">
        <v>1122</v>
      </c>
      <c r="K10" s="188">
        <v>5112000</v>
      </c>
      <c r="L10" s="189">
        <v>5294000</v>
      </c>
      <c r="M10" s="190">
        <v>5294219</v>
      </c>
      <c r="N10" s="112"/>
      <c r="O10" s="112"/>
      <c r="P10" s="164"/>
      <c r="Q10" s="165"/>
    </row>
    <row r="11" spans="2:17" s="74" customFormat="1" ht="15.75" customHeight="1">
      <c r="B11" s="99">
        <v>1332</v>
      </c>
      <c r="C11" s="44" t="s">
        <v>71</v>
      </c>
      <c r="D11" s="159">
        <f t="shared" si="0"/>
        <v>0</v>
      </c>
      <c r="E11" s="160">
        <f t="shared" si="0"/>
        <v>2</v>
      </c>
      <c r="F11" s="166">
        <f t="shared" si="0"/>
        <v>1.9</v>
      </c>
      <c r="G11" s="116">
        <f>F11/E11</f>
        <v>0.95</v>
      </c>
      <c r="H11" s="145"/>
      <c r="I11" s="112"/>
      <c r="J11">
        <v>1332</v>
      </c>
      <c r="K11" s="192"/>
      <c r="L11" s="175">
        <v>2000</v>
      </c>
      <c r="M11" s="181">
        <v>1900</v>
      </c>
      <c r="N11" s="112"/>
      <c r="O11" s="112"/>
      <c r="P11" s="164"/>
      <c r="Q11" s="165"/>
    </row>
    <row r="12" spans="2:17" s="74" customFormat="1" ht="15.75" customHeight="1">
      <c r="B12" s="43">
        <v>1341</v>
      </c>
      <c r="C12" s="44" t="s">
        <v>4</v>
      </c>
      <c r="D12" s="159">
        <f aca="true" t="shared" si="2" ref="D12:D37">K12/1000</f>
        <v>800</v>
      </c>
      <c r="E12" s="160">
        <f aca="true" t="shared" si="3" ref="E12:E37">L12/1000</f>
        <v>800</v>
      </c>
      <c r="F12" s="166">
        <f aca="true" t="shared" si="4" ref="F12:F37">M12/1000</f>
        <v>784.8811</v>
      </c>
      <c r="G12" s="116">
        <f t="shared" si="1"/>
        <v>0.9811013749999999</v>
      </c>
      <c r="H12" s="145"/>
      <c r="I12" s="112"/>
      <c r="J12">
        <v>1341</v>
      </c>
      <c r="K12" s="180">
        <v>800000</v>
      </c>
      <c r="L12" s="175">
        <v>800000</v>
      </c>
      <c r="M12" s="181">
        <v>784881.1</v>
      </c>
      <c r="N12" s="112"/>
      <c r="O12" s="112"/>
      <c r="P12" s="164"/>
      <c r="Q12" s="112"/>
    </row>
    <row r="13" spans="2:17" s="74" customFormat="1" ht="15.75" customHeight="1">
      <c r="B13" s="43">
        <v>1342</v>
      </c>
      <c r="C13" s="89" t="s">
        <v>26</v>
      </c>
      <c r="D13" s="159">
        <f t="shared" si="2"/>
        <v>1</v>
      </c>
      <c r="E13" s="160">
        <f t="shared" si="3"/>
        <v>1</v>
      </c>
      <c r="F13" s="166">
        <f t="shared" si="4"/>
        <v>0.15</v>
      </c>
      <c r="G13" s="116">
        <f t="shared" si="1"/>
        <v>0.15</v>
      </c>
      <c r="H13" s="145"/>
      <c r="I13" s="112"/>
      <c r="J13">
        <v>1342</v>
      </c>
      <c r="K13" s="180">
        <v>1000</v>
      </c>
      <c r="L13" s="175">
        <v>1000</v>
      </c>
      <c r="M13" s="193">
        <v>150</v>
      </c>
      <c r="N13" s="112"/>
      <c r="O13" s="112"/>
      <c r="P13" s="164"/>
      <c r="Q13" s="112"/>
    </row>
    <row r="14" spans="2:17" s="74" customFormat="1" ht="15.75" customHeight="1">
      <c r="B14" s="43">
        <v>1343</v>
      </c>
      <c r="C14" s="44" t="s">
        <v>5</v>
      </c>
      <c r="D14" s="159">
        <f t="shared" si="2"/>
        <v>750</v>
      </c>
      <c r="E14" s="160">
        <f t="shared" si="3"/>
        <v>750</v>
      </c>
      <c r="F14" s="166">
        <f t="shared" si="4"/>
        <v>953.068</v>
      </c>
      <c r="G14" s="116">
        <f t="shared" si="1"/>
        <v>1.2707573333333333</v>
      </c>
      <c r="H14" s="145"/>
      <c r="I14" s="112"/>
      <c r="J14">
        <v>1343</v>
      </c>
      <c r="K14" s="180">
        <v>750000</v>
      </c>
      <c r="L14" s="175">
        <v>750000</v>
      </c>
      <c r="M14" s="181">
        <v>953068</v>
      </c>
      <c r="N14" s="112"/>
      <c r="O14" s="112"/>
      <c r="P14" s="164"/>
      <c r="Q14" s="112"/>
    </row>
    <row r="15" spans="2:17" s="74" customFormat="1" ht="15.75" customHeight="1">
      <c r="B15" s="43">
        <v>1344</v>
      </c>
      <c r="C15" s="44" t="s">
        <v>34</v>
      </c>
      <c r="D15" s="159">
        <f t="shared" si="2"/>
        <v>20</v>
      </c>
      <c r="E15" s="160">
        <f t="shared" si="3"/>
        <v>120</v>
      </c>
      <c r="F15" s="166">
        <f t="shared" si="4"/>
        <v>191.908</v>
      </c>
      <c r="G15" s="116">
        <f t="shared" si="1"/>
        <v>1.5992333333333333</v>
      </c>
      <c r="H15" s="145"/>
      <c r="I15" s="112"/>
      <c r="J15">
        <v>1344</v>
      </c>
      <c r="K15" s="180">
        <v>20000</v>
      </c>
      <c r="L15" s="175">
        <v>120000</v>
      </c>
      <c r="M15" s="181">
        <v>191908</v>
      </c>
      <c r="N15" s="112"/>
      <c r="O15" s="112"/>
      <c r="P15" s="164"/>
      <c r="Q15" s="112"/>
    </row>
    <row r="16" spans="2:17" s="74" customFormat="1" ht="15.75" customHeight="1">
      <c r="B16" s="43">
        <v>1345</v>
      </c>
      <c r="C16" s="44" t="s">
        <v>36</v>
      </c>
      <c r="D16" s="159">
        <f t="shared" si="2"/>
        <v>480</v>
      </c>
      <c r="E16" s="160">
        <f t="shared" si="3"/>
        <v>480</v>
      </c>
      <c r="F16" s="166">
        <f t="shared" si="4"/>
        <v>476.812</v>
      </c>
      <c r="G16" s="116">
        <f t="shared" si="1"/>
        <v>0.9933583333333333</v>
      </c>
      <c r="H16" s="145"/>
      <c r="I16" s="112"/>
      <c r="J16">
        <v>1345</v>
      </c>
      <c r="K16" s="180">
        <v>480000</v>
      </c>
      <c r="L16" s="175">
        <v>480000</v>
      </c>
      <c r="M16" s="181">
        <v>476812</v>
      </c>
      <c r="N16" s="112"/>
      <c r="O16" s="112"/>
      <c r="P16" s="164"/>
      <c r="Q16" s="112"/>
    </row>
    <row r="17" spans="2:17" s="74" customFormat="1" ht="15.75" customHeight="1">
      <c r="B17" s="43">
        <v>1347</v>
      </c>
      <c r="C17" s="44" t="s">
        <v>33</v>
      </c>
      <c r="D17" s="159">
        <f t="shared" si="2"/>
        <v>1300</v>
      </c>
      <c r="E17" s="160">
        <f t="shared" si="3"/>
        <v>1884</v>
      </c>
      <c r="F17" s="166">
        <f t="shared" si="4"/>
        <v>2196.541</v>
      </c>
      <c r="G17" s="116">
        <f t="shared" si="1"/>
        <v>1.1658922505307856</v>
      </c>
      <c r="H17" s="145"/>
      <c r="I17" s="112"/>
      <c r="J17">
        <v>1347</v>
      </c>
      <c r="K17" s="180">
        <v>1300000</v>
      </c>
      <c r="L17" s="175">
        <v>1884000</v>
      </c>
      <c r="M17" s="181">
        <v>2196541</v>
      </c>
      <c r="N17" s="112"/>
      <c r="O17" s="112"/>
      <c r="P17" s="164"/>
      <c r="Q17" s="112"/>
    </row>
    <row r="18" spans="2:17" s="74" customFormat="1" ht="15.75" customHeight="1">
      <c r="B18" s="43">
        <v>1351</v>
      </c>
      <c r="C18" s="89" t="s">
        <v>37</v>
      </c>
      <c r="D18" s="159">
        <f t="shared" si="2"/>
        <v>800</v>
      </c>
      <c r="E18" s="160">
        <f t="shared" si="3"/>
        <v>1111</v>
      </c>
      <c r="F18" s="166">
        <f t="shared" si="4"/>
        <v>1111.474</v>
      </c>
      <c r="G18" s="116">
        <f t="shared" si="1"/>
        <v>1.0004266426642663</v>
      </c>
      <c r="H18" s="145"/>
      <c r="I18" s="112"/>
      <c r="J18">
        <v>1351</v>
      </c>
      <c r="K18" s="180">
        <v>800000</v>
      </c>
      <c r="L18" s="175">
        <v>1111000</v>
      </c>
      <c r="M18" s="181">
        <v>1111474</v>
      </c>
      <c r="N18" s="112"/>
      <c r="O18" s="112"/>
      <c r="P18" s="164"/>
      <c r="Q18" s="112"/>
    </row>
    <row r="19" spans="2:17" s="74" customFormat="1" ht="15.75" customHeight="1">
      <c r="B19" s="43">
        <v>1361</v>
      </c>
      <c r="C19" s="44" t="s">
        <v>3</v>
      </c>
      <c r="D19" s="159">
        <f t="shared" si="2"/>
        <v>2400</v>
      </c>
      <c r="E19" s="160">
        <f t="shared" si="3"/>
        <v>2400</v>
      </c>
      <c r="F19" s="166">
        <f t="shared" si="4"/>
        <v>3039.57</v>
      </c>
      <c r="G19" s="116">
        <f t="shared" si="1"/>
        <v>1.2664875</v>
      </c>
      <c r="H19" s="145"/>
      <c r="I19" s="112"/>
      <c r="J19">
        <v>1361</v>
      </c>
      <c r="K19" s="180">
        <v>2400000</v>
      </c>
      <c r="L19" s="175">
        <v>2400000</v>
      </c>
      <c r="M19" s="181">
        <v>3039570</v>
      </c>
      <c r="N19" s="112"/>
      <c r="O19" s="112"/>
      <c r="P19" s="164"/>
      <c r="Q19" s="112"/>
    </row>
    <row r="20" spans="2:17" s="74" customFormat="1" ht="15.75" customHeight="1">
      <c r="B20" s="43">
        <v>2111</v>
      </c>
      <c r="C20" s="44" t="s">
        <v>6</v>
      </c>
      <c r="D20" s="159">
        <f t="shared" si="2"/>
        <v>25</v>
      </c>
      <c r="E20" s="160">
        <f t="shared" si="3"/>
        <v>25</v>
      </c>
      <c r="F20" s="166">
        <f t="shared" si="4"/>
        <v>15</v>
      </c>
      <c r="G20" s="127">
        <f t="shared" si="1"/>
        <v>0.6</v>
      </c>
      <c r="H20" s="145"/>
      <c r="I20" s="112"/>
      <c r="J20">
        <v>2111</v>
      </c>
      <c r="K20" s="180">
        <v>25000</v>
      </c>
      <c r="L20" s="175">
        <v>25000</v>
      </c>
      <c r="M20" s="181">
        <v>15000</v>
      </c>
      <c r="N20" s="112"/>
      <c r="O20" s="112"/>
      <c r="P20" s="164"/>
      <c r="Q20" s="112"/>
    </row>
    <row r="21" spans="2:17" s="74" customFormat="1" ht="15.75" customHeight="1">
      <c r="B21" s="43">
        <v>2131</v>
      </c>
      <c r="C21" s="100" t="s">
        <v>7</v>
      </c>
      <c r="D21" s="159">
        <f t="shared" si="2"/>
        <v>1000</v>
      </c>
      <c r="E21" s="160">
        <f t="shared" si="3"/>
        <v>1147</v>
      </c>
      <c r="F21" s="166">
        <f t="shared" si="4"/>
        <v>1317.167</v>
      </c>
      <c r="G21" s="116">
        <f t="shared" si="1"/>
        <v>1.1483583260680035</v>
      </c>
      <c r="H21" s="145"/>
      <c r="I21" s="112"/>
      <c r="J21">
        <v>2131</v>
      </c>
      <c r="K21" s="180">
        <v>1000000</v>
      </c>
      <c r="L21" s="175">
        <v>1147000</v>
      </c>
      <c r="M21" s="181">
        <v>1317167</v>
      </c>
      <c r="N21" s="167"/>
      <c r="O21" s="112"/>
      <c r="P21" s="164"/>
      <c r="Q21" s="112"/>
    </row>
    <row r="22" spans="2:17" s="74" customFormat="1" ht="15.75" customHeight="1">
      <c r="B22" s="43">
        <v>2132</v>
      </c>
      <c r="C22" s="44" t="s">
        <v>8</v>
      </c>
      <c r="D22" s="159">
        <f t="shared" si="2"/>
        <v>3455</v>
      </c>
      <c r="E22" s="160">
        <f t="shared" si="3"/>
        <v>3455</v>
      </c>
      <c r="F22" s="166">
        <f t="shared" si="4"/>
        <v>3506.07933</v>
      </c>
      <c r="G22" s="116">
        <f t="shared" si="1"/>
        <v>1.0147841765557164</v>
      </c>
      <c r="H22" s="145"/>
      <c r="I22" s="112"/>
      <c r="J22">
        <v>2132</v>
      </c>
      <c r="K22" s="180">
        <v>3455000</v>
      </c>
      <c r="L22" s="175">
        <v>3455000</v>
      </c>
      <c r="M22" s="181">
        <v>3506079.33</v>
      </c>
      <c r="N22" s="167"/>
      <c r="O22" s="112"/>
      <c r="P22" s="164"/>
      <c r="Q22" s="112"/>
    </row>
    <row r="23" spans="2:17" s="74" customFormat="1" ht="15.75" customHeight="1">
      <c r="B23" s="97">
        <v>2141</v>
      </c>
      <c r="C23" s="98" t="s">
        <v>10</v>
      </c>
      <c r="D23" s="159">
        <f t="shared" si="2"/>
        <v>300</v>
      </c>
      <c r="E23" s="160">
        <f t="shared" si="3"/>
        <v>450</v>
      </c>
      <c r="F23" s="166">
        <f t="shared" si="4"/>
        <v>502.17643</v>
      </c>
      <c r="G23" s="116">
        <f t="shared" si="1"/>
        <v>1.1159476222222222</v>
      </c>
      <c r="H23" s="145"/>
      <c r="I23" s="112"/>
      <c r="J23">
        <v>2141</v>
      </c>
      <c r="K23" s="180">
        <v>300000</v>
      </c>
      <c r="L23" s="175">
        <v>450000</v>
      </c>
      <c r="M23" s="181">
        <v>502176.43</v>
      </c>
      <c r="N23" s="168"/>
      <c r="O23" s="112"/>
      <c r="P23" s="164"/>
      <c r="Q23" s="112"/>
    </row>
    <row r="24" spans="2:17" s="74" customFormat="1" ht="15.75" customHeight="1">
      <c r="B24" s="97">
        <v>2210</v>
      </c>
      <c r="C24" s="98" t="s">
        <v>12</v>
      </c>
      <c r="D24" s="159">
        <f t="shared" si="2"/>
        <v>80</v>
      </c>
      <c r="E24" s="160">
        <f t="shared" si="3"/>
        <v>80</v>
      </c>
      <c r="F24" s="166">
        <f t="shared" si="4"/>
        <v>37.2</v>
      </c>
      <c r="G24" s="128">
        <f t="shared" si="1"/>
        <v>0.465</v>
      </c>
      <c r="H24" s="145"/>
      <c r="I24" s="112"/>
      <c r="J24">
        <v>2210</v>
      </c>
      <c r="K24" s="180">
        <v>80000</v>
      </c>
      <c r="L24" s="175">
        <v>80000</v>
      </c>
      <c r="M24" s="181">
        <v>37200</v>
      </c>
      <c r="N24" s="112"/>
      <c r="O24" s="112"/>
      <c r="P24" s="164"/>
      <c r="Q24" s="112"/>
    </row>
    <row r="25" spans="2:17" s="74" customFormat="1" ht="15.75" customHeight="1">
      <c r="B25" s="101">
        <v>2223</v>
      </c>
      <c r="C25" s="141" t="s">
        <v>67</v>
      </c>
      <c r="D25" s="159">
        <f>K25/1000</f>
        <v>0</v>
      </c>
      <c r="E25" s="160">
        <f>L25/1000</f>
        <v>5324</v>
      </c>
      <c r="F25" s="166">
        <f>M25/1000</f>
        <v>5323.813</v>
      </c>
      <c r="G25" s="128">
        <f>F25/E25</f>
        <v>0.9999648760330578</v>
      </c>
      <c r="H25" s="145"/>
      <c r="I25" s="112"/>
      <c r="J25">
        <v>2223</v>
      </c>
      <c r="K25" s="192"/>
      <c r="L25" s="175">
        <v>5324000</v>
      </c>
      <c r="M25" s="181">
        <v>5323813</v>
      </c>
      <c r="N25" s="112"/>
      <c r="O25" s="112"/>
      <c r="P25" s="164"/>
      <c r="Q25" s="112"/>
    </row>
    <row r="26" spans="2:17" s="74" customFormat="1" ht="15.75" customHeight="1">
      <c r="B26" s="43">
        <v>2229</v>
      </c>
      <c r="C26" s="100" t="s">
        <v>45</v>
      </c>
      <c r="D26" s="159">
        <f t="shared" si="2"/>
        <v>0</v>
      </c>
      <c r="E26" s="160">
        <f t="shared" si="3"/>
        <v>1</v>
      </c>
      <c r="F26" s="166">
        <f t="shared" si="4"/>
        <v>0.5225</v>
      </c>
      <c r="G26" s="128">
        <f>F26/E26</f>
        <v>0.5225</v>
      </c>
      <c r="H26" s="145"/>
      <c r="I26" s="112"/>
      <c r="J26">
        <v>2229</v>
      </c>
      <c r="K26" s="192"/>
      <c r="L26" s="175">
        <v>1000</v>
      </c>
      <c r="M26" s="193">
        <v>522.5</v>
      </c>
      <c r="N26" s="112"/>
      <c r="O26" s="112"/>
      <c r="P26" s="164"/>
      <c r="Q26" s="112"/>
    </row>
    <row r="27" spans="2:17" s="74" customFormat="1" ht="15.75" customHeight="1">
      <c r="B27" s="97">
        <v>2322</v>
      </c>
      <c r="C27" s="89" t="s">
        <v>76</v>
      </c>
      <c r="D27" s="159">
        <f t="shared" si="2"/>
        <v>0</v>
      </c>
      <c r="E27" s="160">
        <f t="shared" si="3"/>
        <v>0</v>
      </c>
      <c r="F27" s="166">
        <f t="shared" si="4"/>
        <v>108.998</v>
      </c>
      <c r="G27" s="128" t="s">
        <v>9</v>
      </c>
      <c r="H27" s="145"/>
      <c r="I27" s="112"/>
      <c r="J27">
        <v>2322</v>
      </c>
      <c r="K27" s="192"/>
      <c r="L27" s="191"/>
      <c r="M27" s="181">
        <v>108998</v>
      </c>
      <c r="N27" s="112"/>
      <c r="O27" s="112"/>
      <c r="P27" s="164"/>
      <c r="Q27" s="112"/>
    </row>
    <row r="28" spans="2:17" s="74" customFormat="1" ht="15.75" customHeight="1">
      <c r="B28" s="43">
        <v>2324</v>
      </c>
      <c r="C28" s="44" t="s">
        <v>14</v>
      </c>
      <c r="D28" s="159">
        <f t="shared" si="2"/>
        <v>0</v>
      </c>
      <c r="E28" s="160">
        <f t="shared" si="3"/>
        <v>161</v>
      </c>
      <c r="F28" s="166">
        <f t="shared" si="4"/>
        <v>154.3595</v>
      </c>
      <c r="G28" s="128">
        <f>F28/E28</f>
        <v>0.9587546583850931</v>
      </c>
      <c r="H28" s="145"/>
      <c r="I28" s="112"/>
      <c r="J28">
        <v>2324</v>
      </c>
      <c r="K28" s="192"/>
      <c r="L28" s="175">
        <v>161000</v>
      </c>
      <c r="M28" s="181">
        <v>154359.5</v>
      </c>
      <c r="N28" s="112"/>
      <c r="O28" s="112"/>
      <c r="P28" s="164"/>
      <c r="Q28" s="112"/>
    </row>
    <row r="29" spans="2:17" s="74" customFormat="1" ht="15.75" customHeight="1">
      <c r="B29" s="43">
        <v>2328</v>
      </c>
      <c r="C29" s="44" t="s">
        <v>15</v>
      </c>
      <c r="D29" s="159">
        <f t="shared" si="2"/>
        <v>0</v>
      </c>
      <c r="E29" s="160">
        <f t="shared" si="3"/>
        <v>0</v>
      </c>
      <c r="F29" s="166">
        <f>M29/1000</f>
        <v>0.6297999999999999</v>
      </c>
      <c r="G29" s="128" t="s">
        <v>9</v>
      </c>
      <c r="H29" s="145"/>
      <c r="I29" s="112"/>
      <c r="J29">
        <v>2328</v>
      </c>
      <c r="K29" s="192"/>
      <c r="L29" s="191"/>
      <c r="M29" s="193">
        <v>629.8</v>
      </c>
      <c r="N29" s="112"/>
      <c r="O29" s="112"/>
      <c r="P29" s="164"/>
      <c r="Q29" s="112"/>
    </row>
    <row r="30" spans="2:17" s="74" customFormat="1" ht="15.75" customHeight="1">
      <c r="B30" s="43">
        <v>2329</v>
      </c>
      <c r="C30" s="44" t="s">
        <v>48</v>
      </c>
      <c r="D30" s="159">
        <f t="shared" si="2"/>
        <v>100</v>
      </c>
      <c r="E30" s="160">
        <f t="shared" si="3"/>
        <v>125</v>
      </c>
      <c r="F30" s="166">
        <f t="shared" si="4"/>
        <v>124.922</v>
      </c>
      <c r="G30" s="128">
        <f aca="true" t="shared" si="5" ref="G30:G40">F30/E30</f>
        <v>0.9993759999999999</v>
      </c>
      <c r="H30" s="145"/>
      <c r="I30" s="112"/>
      <c r="J30">
        <v>2329</v>
      </c>
      <c r="K30" s="180">
        <v>100000</v>
      </c>
      <c r="L30" s="175">
        <v>125000</v>
      </c>
      <c r="M30" s="181">
        <v>124922</v>
      </c>
      <c r="N30" s="112"/>
      <c r="O30" s="112"/>
      <c r="P30" s="164"/>
      <c r="Q30" s="112"/>
    </row>
    <row r="31" spans="2:17" s="74" customFormat="1" ht="15.75" customHeight="1">
      <c r="B31" s="99">
        <v>2460</v>
      </c>
      <c r="C31" s="100" t="s">
        <v>47</v>
      </c>
      <c r="D31" s="159">
        <f t="shared" si="2"/>
        <v>120</v>
      </c>
      <c r="E31" s="160">
        <f t="shared" si="3"/>
        <v>120</v>
      </c>
      <c r="F31" s="166">
        <f t="shared" si="4"/>
        <v>170.6</v>
      </c>
      <c r="G31" s="129">
        <f t="shared" si="5"/>
        <v>1.4216666666666666</v>
      </c>
      <c r="H31" s="145"/>
      <c r="I31" s="112"/>
      <c r="J31">
        <v>2460</v>
      </c>
      <c r="K31" s="180">
        <v>120000</v>
      </c>
      <c r="L31" s="175">
        <v>120000</v>
      </c>
      <c r="M31" s="181">
        <v>170600</v>
      </c>
      <c r="N31" s="112"/>
      <c r="O31" s="112"/>
      <c r="P31" s="164"/>
      <c r="Q31" s="112"/>
    </row>
    <row r="32" spans="2:17" s="74" customFormat="1" ht="15.75" customHeight="1">
      <c r="B32" s="43">
        <v>3121</v>
      </c>
      <c r="C32" s="65" t="s">
        <v>75</v>
      </c>
      <c r="D32" s="159">
        <f t="shared" si="2"/>
        <v>0</v>
      </c>
      <c r="E32" s="160">
        <f t="shared" si="3"/>
        <v>5</v>
      </c>
      <c r="F32" s="166">
        <f t="shared" si="4"/>
        <v>5.462</v>
      </c>
      <c r="G32" s="129">
        <f t="shared" si="5"/>
        <v>1.0924</v>
      </c>
      <c r="H32" s="145"/>
      <c r="I32" s="112"/>
      <c r="J32">
        <v>3121</v>
      </c>
      <c r="K32" s="192"/>
      <c r="L32" s="175">
        <v>5000</v>
      </c>
      <c r="M32" s="181">
        <v>5462</v>
      </c>
      <c r="N32" s="112"/>
      <c r="O32" s="112"/>
      <c r="P32" s="164"/>
      <c r="Q32" s="112"/>
    </row>
    <row r="33" spans="2:17" s="74" customFormat="1" ht="15.75" customHeight="1">
      <c r="B33" s="43">
        <v>4111</v>
      </c>
      <c r="C33" s="44" t="s">
        <v>72</v>
      </c>
      <c r="D33" s="159">
        <f>K33/1000</f>
        <v>0</v>
      </c>
      <c r="E33" s="160">
        <f>L33/1000</f>
        <v>957</v>
      </c>
      <c r="F33" s="166">
        <f>M33/1000</f>
        <v>957.195</v>
      </c>
      <c r="G33" s="129">
        <f>F33/E33</f>
        <v>1.000203761755486</v>
      </c>
      <c r="H33" s="145"/>
      <c r="I33" s="112"/>
      <c r="J33">
        <v>4111</v>
      </c>
      <c r="K33" s="192"/>
      <c r="L33" s="175">
        <v>957000</v>
      </c>
      <c r="M33" s="181">
        <v>957195</v>
      </c>
      <c r="N33" s="112"/>
      <c r="O33" s="112"/>
      <c r="P33" s="164"/>
      <c r="Q33" s="112"/>
    </row>
    <row r="34" spans="2:17" s="74" customFormat="1" ht="15.75" customHeight="1">
      <c r="B34" s="43">
        <v>4112</v>
      </c>
      <c r="C34" s="100" t="s">
        <v>51</v>
      </c>
      <c r="D34" s="159">
        <f t="shared" si="2"/>
        <v>43458</v>
      </c>
      <c r="E34" s="160">
        <f t="shared" si="3"/>
        <v>40583</v>
      </c>
      <c r="F34" s="166">
        <f t="shared" si="4"/>
        <v>40583</v>
      </c>
      <c r="G34" s="128">
        <f t="shared" si="5"/>
        <v>1</v>
      </c>
      <c r="H34" s="145"/>
      <c r="I34" s="112"/>
      <c r="J34">
        <v>4112</v>
      </c>
      <c r="K34" s="180">
        <v>43458000</v>
      </c>
      <c r="L34" s="175">
        <v>40583000</v>
      </c>
      <c r="M34" s="181">
        <v>40583000</v>
      </c>
      <c r="N34" s="112"/>
      <c r="O34" s="112"/>
      <c r="P34" s="164"/>
      <c r="Q34" s="112"/>
    </row>
    <row r="35" spans="2:17" s="74" customFormat="1" ht="15.75" customHeight="1">
      <c r="B35" s="43">
        <v>4116</v>
      </c>
      <c r="C35" s="44" t="s">
        <v>64</v>
      </c>
      <c r="D35" s="159">
        <f>K35/1000</f>
        <v>0</v>
      </c>
      <c r="E35" s="160">
        <f>L35/1000</f>
        <v>741</v>
      </c>
      <c r="F35" s="166">
        <f>M35/1000</f>
        <v>740.539</v>
      </c>
      <c r="G35" s="128">
        <f t="shared" si="5"/>
        <v>0.9993778677462888</v>
      </c>
      <c r="H35" s="145"/>
      <c r="I35" s="112"/>
      <c r="J35">
        <v>4116</v>
      </c>
      <c r="K35" s="192"/>
      <c r="L35" s="175">
        <v>741000</v>
      </c>
      <c r="M35" s="181">
        <v>740539</v>
      </c>
      <c r="N35" s="112"/>
      <c r="O35" s="112"/>
      <c r="P35" s="164"/>
      <c r="Q35" s="112"/>
    </row>
    <row r="36" spans="2:17" s="74" customFormat="1" ht="15.75" customHeight="1">
      <c r="B36" s="43">
        <v>4121</v>
      </c>
      <c r="C36" s="44" t="s">
        <v>44</v>
      </c>
      <c r="D36" s="159">
        <f t="shared" si="2"/>
        <v>50541</v>
      </c>
      <c r="E36" s="160">
        <f t="shared" si="3"/>
        <v>50933</v>
      </c>
      <c r="F36" s="166">
        <f t="shared" si="4"/>
        <v>50928.354</v>
      </c>
      <c r="G36" s="128">
        <f t="shared" si="5"/>
        <v>0.9999087821255375</v>
      </c>
      <c r="H36" s="145"/>
      <c r="I36" s="112"/>
      <c r="J36">
        <v>4121</v>
      </c>
      <c r="K36" s="180">
        <v>50541000</v>
      </c>
      <c r="L36" s="175">
        <v>50933000</v>
      </c>
      <c r="M36" s="181">
        <v>50928354</v>
      </c>
      <c r="N36" s="112"/>
      <c r="O36" s="112"/>
      <c r="P36" s="164"/>
      <c r="Q36" s="112"/>
    </row>
    <row r="37" spans="2:17" s="74" customFormat="1" ht="15.75" customHeight="1">
      <c r="B37" s="43">
        <v>4131</v>
      </c>
      <c r="C37" s="44" t="s">
        <v>52</v>
      </c>
      <c r="D37" s="159">
        <f t="shared" si="2"/>
        <v>35545</v>
      </c>
      <c r="E37" s="160">
        <f t="shared" si="3"/>
        <v>36869</v>
      </c>
      <c r="F37" s="166">
        <f t="shared" si="4"/>
        <v>36869.759399999995</v>
      </c>
      <c r="G37" s="116">
        <f t="shared" si="5"/>
        <v>1.0000205972497218</v>
      </c>
      <c r="H37" s="145"/>
      <c r="I37" s="112"/>
      <c r="J37">
        <v>4131</v>
      </c>
      <c r="K37" s="180">
        <v>35545000</v>
      </c>
      <c r="L37" s="175">
        <v>36869000</v>
      </c>
      <c r="M37" s="181">
        <v>36869759.4</v>
      </c>
      <c r="N37" s="112"/>
      <c r="O37" s="112"/>
      <c r="P37" s="164"/>
      <c r="Q37" s="112"/>
    </row>
    <row r="38" spans="2:17" s="74" customFormat="1" ht="15.75" customHeight="1">
      <c r="B38" s="101">
        <v>4216</v>
      </c>
      <c r="C38" s="102" t="s">
        <v>73</v>
      </c>
      <c r="D38" s="159">
        <f aca="true" t="shared" si="6" ref="D38:F39">K38/1000</f>
        <v>0</v>
      </c>
      <c r="E38" s="160">
        <f t="shared" si="6"/>
        <v>13370</v>
      </c>
      <c r="F38" s="166">
        <f t="shared" si="6"/>
        <v>13369.99959</v>
      </c>
      <c r="G38" s="116">
        <f>F38/E38</f>
        <v>0.9999999693343306</v>
      </c>
      <c r="H38" s="145"/>
      <c r="I38" s="112"/>
      <c r="J38">
        <v>4216</v>
      </c>
      <c r="K38" s="192"/>
      <c r="L38" s="175">
        <v>13370000</v>
      </c>
      <c r="M38" s="181">
        <v>13369999.59</v>
      </c>
      <c r="N38" s="112"/>
      <c r="O38" s="112"/>
      <c r="P38" s="164"/>
      <c r="Q38" s="112"/>
    </row>
    <row r="39" spans="2:17" s="74" customFormat="1" ht="15.75" customHeight="1" thickBot="1">
      <c r="B39" s="101">
        <v>4221</v>
      </c>
      <c r="C39" s="102" t="s">
        <v>68</v>
      </c>
      <c r="D39" s="156">
        <f t="shared" si="6"/>
        <v>0</v>
      </c>
      <c r="E39" s="157">
        <f t="shared" si="6"/>
        <v>17650</v>
      </c>
      <c r="F39" s="169">
        <f t="shared" si="6"/>
        <v>17650</v>
      </c>
      <c r="G39" s="121">
        <f>F39/E39</f>
        <v>1</v>
      </c>
      <c r="H39" s="145"/>
      <c r="I39" s="112"/>
      <c r="J39">
        <v>4221</v>
      </c>
      <c r="K39" s="194"/>
      <c r="L39" s="186">
        <v>17650000</v>
      </c>
      <c r="M39" s="187">
        <v>17650000</v>
      </c>
      <c r="N39" s="112"/>
      <c r="O39" s="112"/>
      <c r="P39" s="164"/>
      <c r="Q39" s="112"/>
    </row>
    <row r="40" spans="2:17" ht="19.5" customHeight="1" thickBot="1">
      <c r="B40" s="103"/>
      <c r="C40" s="104" t="s">
        <v>18</v>
      </c>
      <c r="D40" s="113">
        <f>SUM(D10:D39)</f>
        <v>146287</v>
      </c>
      <c r="E40" s="113">
        <f>SUM(E10:E39)</f>
        <v>184838</v>
      </c>
      <c r="F40" s="113">
        <f>SUM(F10:F39)</f>
        <v>186416.29964999997</v>
      </c>
      <c r="G40" s="138">
        <f t="shared" si="5"/>
        <v>1.0085388267023012</v>
      </c>
      <c r="H40" s="124"/>
      <c r="I40" s="11"/>
      <c r="K40" s="139">
        <f>SUM(K10:K39)</f>
        <v>146287000</v>
      </c>
      <c r="L40" s="139">
        <f>SUM(L10:L39)</f>
        <v>184838000</v>
      </c>
      <c r="M40" s="140">
        <f>SUM(M10:M39)</f>
        <v>186416299.65</v>
      </c>
      <c r="N40" s="11"/>
      <c r="O40" s="11"/>
      <c r="P40" s="11"/>
      <c r="Q40" s="11"/>
    </row>
    <row r="41" spans="2:17" ht="19.5" customHeight="1">
      <c r="B41" s="150"/>
      <c r="C41" s="146"/>
      <c r="D41" s="147"/>
      <c r="E41" s="147"/>
      <c r="F41" s="147"/>
      <c r="G41" s="148"/>
      <c r="H41" s="124"/>
      <c r="I41" s="11"/>
      <c r="K41" s="149"/>
      <c r="L41" s="149"/>
      <c r="M41" s="149"/>
      <c r="N41" s="11"/>
      <c r="O41" s="11"/>
      <c r="P41" s="11"/>
      <c r="Q41" s="11"/>
    </row>
    <row r="42" spans="2:17" ht="12.75" customHeight="1">
      <c r="B42" s="12"/>
      <c r="C42" s="12"/>
      <c r="D42" s="33"/>
      <c r="E42" s="33"/>
      <c r="F42" s="125"/>
      <c r="G42" s="12"/>
      <c r="H42" s="12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12.75" customHeight="1">
      <c r="B43" s="12"/>
      <c r="C43" s="12"/>
      <c r="D43" s="33"/>
      <c r="E43" s="33"/>
      <c r="F43" s="34"/>
      <c r="G43" s="12"/>
      <c r="H43" s="12"/>
      <c r="I43" s="11"/>
      <c r="J43" s="11"/>
      <c r="K43" s="11"/>
      <c r="L43" s="11"/>
      <c r="M43" s="70"/>
      <c r="N43" s="11"/>
      <c r="O43" s="11"/>
      <c r="P43" s="11"/>
      <c r="Q43" s="11"/>
    </row>
    <row r="44" spans="2:17" s="35" customFormat="1" ht="19.5" customHeight="1">
      <c r="B44" s="200" t="s">
        <v>23</v>
      </c>
      <c r="C44" s="199"/>
      <c r="D44" s="199"/>
      <c r="E44" s="199"/>
      <c r="F44" s="199"/>
      <c r="G44" s="199"/>
      <c r="H44" s="142"/>
      <c r="I44" s="75"/>
      <c r="J44" s="75"/>
      <c r="K44" s="75"/>
      <c r="L44" s="75"/>
      <c r="M44" s="134"/>
      <c r="N44" s="75"/>
      <c r="O44" s="75"/>
      <c r="P44" s="75"/>
      <c r="Q44" s="75"/>
    </row>
    <row r="45" spans="2:17" s="35" customFormat="1" ht="21" customHeight="1">
      <c r="B45" s="200" t="s">
        <v>50</v>
      </c>
      <c r="C45" s="199"/>
      <c r="D45" s="199"/>
      <c r="E45" s="199"/>
      <c r="F45" s="199"/>
      <c r="G45" s="199"/>
      <c r="H45" s="143"/>
      <c r="I45" s="75"/>
      <c r="J45" s="133"/>
      <c r="K45" s="72"/>
      <c r="L45" s="75"/>
      <c r="M45" s="144"/>
      <c r="N45" s="75"/>
      <c r="O45" s="75"/>
      <c r="P45" s="75"/>
      <c r="Q45" s="75"/>
    </row>
    <row r="46" spans="2:17" ht="15.75" customHeight="1" thickBot="1">
      <c r="B46" s="12"/>
      <c r="C46" s="12"/>
      <c r="D46" s="33"/>
      <c r="E46" s="33"/>
      <c r="F46" s="34"/>
      <c r="G46" s="12"/>
      <c r="H46" s="12"/>
      <c r="I46" s="11"/>
      <c r="J46" s="11"/>
      <c r="K46" s="72"/>
      <c r="L46" s="11"/>
      <c r="M46" s="11"/>
      <c r="N46" s="11"/>
      <c r="O46" s="11"/>
      <c r="P46" s="11"/>
      <c r="Q46" s="11"/>
    </row>
    <row r="47" spans="2:17" ht="15.75" customHeight="1">
      <c r="B47" s="203" t="s">
        <v>49</v>
      </c>
      <c r="C47" s="57"/>
      <c r="D47" s="37" t="s">
        <v>38</v>
      </c>
      <c r="E47" s="37" t="s">
        <v>21</v>
      </c>
      <c r="F47" s="195" t="s">
        <v>43</v>
      </c>
      <c r="G47" s="201" t="s">
        <v>39</v>
      </c>
      <c r="H47" s="12"/>
      <c r="I47" s="11"/>
      <c r="J47" s="11"/>
      <c r="K47" s="11"/>
      <c r="L47" s="11"/>
      <c r="M47" s="11"/>
      <c r="N47" s="11"/>
      <c r="O47" s="11"/>
      <c r="P47" s="11"/>
      <c r="Q47" s="11"/>
    </row>
    <row r="48" spans="2:17" ht="15.75" customHeight="1">
      <c r="B48" s="204"/>
      <c r="C48" s="15" t="s">
        <v>0</v>
      </c>
      <c r="D48" s="38" t="s">
        <v>40</v>
      </c>
      <c r="E48" s="38" t="s">
        <v>42</v>
      </c>
      <c r="F48" s="196"/>
      <c r="G48" s="196"/>
      <c r="H48" s="35"/>
      <c r="I48" s="11"/>
      <c r="J48" s="11"/>
      <c r="K48" s="11"/>
      <c r="L48" s="11"/>
      <c r="M48" s="11"/>
      <c r="N48" s="11"/>
      <c r="O48" s="11"/>
      <c r="P48" s="11"/>
      <c r="Q48" s="11"/>
    </row>
    <row r="49" spans="2:17" ht="15.75" customHeight="1" thickBot="1">
      <c r="B49" s="205"/>
      <c r="C49" s="58"/>
      <c r="D49" s="18" t="s">
        <v>41</v>
      </c>
      <c r="E49" s="18" t="s">
        <v>41</v>
      </c>
      <c r="F49" s="73" t="s">
        <v>41</v>
      </c>
      <c r="G49" s="20" t="s">
        <v>1</v>
      </c>
      <c r="I49" s="11"/>
      <c r="J49" s="11"/>
      <c r="K49" s="11"/>
      <c r="L49" s="11"/>
      <c r="M49" s="11"/>
      <c r="N49" s="11"/>
      <c r="O49" s="11"/>
      <c r="P49" s="11"/>
      <c r="Q49" s="11"/>
    </row>
    <row r="50" spans="2:17" s="74" customFormat="1" ht="15.75" customHeight="1">
      <c r="B50" s="99" t="s">
        <v>59</v>
      </c>
      <c r="C50" s="100" t="s">
        <v>20</v>
      </c>
      <c r="D50" s="105">
        <f>SUM(D10:D19)</f>
        <v>11663</v>
      </c>
      <c r="E50" s="105">
        <f>SUM(E10:E19)</f>
        <v>12842</v>
      </c>
      <c r="F50" s="105">
        <f>SUM(F10:F19)</f>
        <v>14050.5231</v>
      </c>
      <c r="G50" s="130">
        <f>F50/E50</f>
        <v>1.0941070783367077</v>
      </c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s="74" customFormat="1" ht="15.75" customHeight="1">
      <c r="B51" s="43" t="s">
        <v>60</v>
      </c>
      <c r="C51" s="44" t="s">
        <v>55</v>
      </c>
      <c r="D51" s="106">
        <f>SUM(D20:D31)</f>
        <v>5080</v>
      </c>
      <c r="E51" s="106">
        <f>SUM(E20:E31)</f>
        <v>10888</v>
      </c>
      <c r="F51" s="106">
        <f>SUM(F20:F31)</f>
        <v>11261.467560000001</v>
      </c>
      <c r="G51" s="120">
        <f>F51/E51</f>
        <v>1.034300841293167</v>
      </c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s="74" customFormat="1" ht="15.75" customHeight="1">
      <c r="B52" s="43" t="s">
        <v>61</v>
      </c>
      <c r="C52" s="44" t="s">
        <v>56</v>
      </c>
      <c r="D52" s="106">
        <f>SUM(D32:D32)</f>
        <v>0</v>
      </c>
      <c r="E52" s="106">
        <f>SUM(E32:E32)</f>
        <v>5</v>
      </c>
      <c r="F52" s="106">
        <f>SUM(F32:F32)</f>
        <v>5.462</v>
      </c>
      <c r="G52" s="120">
        <f>F52/E52</f>
        <v>1.0924</v>
      </c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6" s="74" customFormat="1" ht="15.75" customHeight="1" thickBot="1">
      <c r="B53" s="101" t="s">
        <v>62</v>
      </c>
      <c r="C53" s="102" t="s">
        <v>58</v>
      </c>
      <c r="D53" s="107">
        <f>SUM(D33:D39)</f>
        <v>129544</v>
      </c>
      <c r="E53" s="107">
        <f>SUM(E33:E39)</f>
        <v>161103</v>
      </c>
      <c r="F53" s="107">
        <f>SUM(F33:F39)</f>
        <v>161098.84699</v>
      </c>
      <c r="G53" s="131">
        <f>F53/E53</f>
        <v>0.9999742213987324</v>
      </c>
      <c r="I53" s="112"/>
      <c r="J53" s="112"/>
      <c r="K53" s="112"/>
      <c r="L53" s="112"/>
      <c r="M53" s="112"/>
      <c r="P53" s="112"/>
    </row>
    <row r="54" spans="2:16" ht="19.5" customHeight="1" thickBot="1">
      <c r="B54" s="103"/>
      <c r="C54" s="93" t="s">
        <v>18</v>
      </c>
      <c r="D54" s="94">
        <f>SUM(D50:D53)</f>
        <v>146287</v>
      </c>
      <c r="E54" s="94">
        <f>SUM(E50:E53)</f>
        <v>184838</v>
      </c>
      <c r="F54" s="108">
        <f>SUM(F50:F53)</f>
        <v>186416.29965</v>
      </c>
      <c r="G54" s="132">
        <f>F54/E54</f>
        <v>1.0085388267023014</v>
      </c>
      <c r="I54" s="11"/>
      <c r="J54" s="71"/>
      <c r="K54" s="72"/>
      <c r="L54" s="11"/>
      <c r="M54" s="11"/>
      <c r="P54" s="11"/>
    </row>
    <row r="55" spans="9:16" ht="15.75" customHeight="1">
      <c r="I55" s="11"/>
      <c r="J55" s="71"/>
      <c r="K55" s="72"/>
      <c r="L55" s="11"/>
      <c r="M55" s="11"/>
      <c r="P55" s="11"/>
    </row>
    <row r="56" spans="10:16" ht="15.75" customHeight="1">
      <c r="J56" s="23"/>
      <c r="K56" s="24"/>
      <c r="P56" s="11"/>
    </row>
    <row r="57" spans="10:16" ht="15.75" customHeight="1">
      <c r="J57" s="22"/>
      <c r="K57" s="22"/>
      <c r="P57" s="11"/>
    </row>
    <row r="58" spans="10:11" ht="15.75" customHeight="1">
      <c r="J58" s="22"/>
      <c r="K58" s="22"/>
    </row>
    <row r="59" spans="10:11" ht="15.75" customHeight="1">
      <c r="J59" s="22"/>
      <c r="K59" s="22"/>
    </row>
    <row r="60" ht="15.75" customHeight="1"/>
    <row r="61" ht="15.75" customHeight="1"/>
    <row r="62" ht="15.75" customHeight="1"/>
    <row r="63" spans="10:11" ht="15.75" customHeight="1">
      <c r="J63" s="22"/>
      <c r="K63" s="22"/>
    </row>
    <row r="64" spans="10:11" ht="15.75" customHeight="1">
      <c r="J64" s="22"/>
      <c r="K64" s="22"/>
    </row>
    <row r="65" spans="10:11" ht="15.75" customHeight="1">
      <c r="J65" s="22"/>
      <c r="K65" s="22"/>
    </row>
    <row r="66" spans="10:11" ht="15.75" customHeight="1">
      <c r="J66" s="22"/>
      <c r="K66" s="25"/>
    </row>
    <row r="67" spans="10:11" ht="15.75" customHeight="1">
      <c r="J67" s="22"/>
      <c r="K67" s="26"/>
    </row>
    <row r="68" spans="2:11" ht="15.75" customHeight="1">
      <c r="B68" s="12"/>
      <c r="C68" s="12"/>
      <c r="G68" s="19"/>
      <c r="J68" s="22"/>
      <c r="K68" s="27"/>
    </row>
    <row r="69" spans="2:11" ht="15.75" customHeight="1">
      <c r="B69" s="12"/>
      <c r="C69" s="12"/>
      <c r="G69" s="19"/>
      <c r="H69" s="12"/>
      <c r="J69" s="22"/>
      <c r="K69" s="22"/>
    </row>
    <row r="70" spans="2:8" ht="15.75" customHeight="1">
      <c r="B70" s="12"/>
      <c r="C70" s="12"/>
      <c r="G70" s="19"/>
      <c r="H70" s="12"/>
    </row>
    <row r="71" spans="2:8" ht="18.75" customHeight="1">
      <c r="B71" s="12"/>
      <c r="C71" s="12"/>
      <c r="G71" s="19"/>
      <c r="H71" s="12"/>
    </row>
    <row r="72" ht="12.75">
      <c r="H72" s="12"/>
    </row>
    <row r="74" spans="2:3" ht="12.75">
      <c r="B74" s="22"/>
      <c r="C74" s="22"/>
    </row>
    <row r="75" spans="2:3" ht="12.75">
      <c r="B75" s="9"/>
      <c r="C75" s="9"/>
    </row>
    <row r="76" spans="10:13" ht="15.75">
      <c r="J76" s="30"/>
      <c r="K76" s="22"/>
      <c r="M76" s="29"/>
    </row>
  </sheetData>
  <mergeCells count="12">
    <mergeCell ref="B44:G44"/>
    <mergeCell ref="B45:G45"/>
    <mergeCell ref="B47:B49"/>
    <mergeCell ref="F47:F48"/>
    <mergeCell ref="G47:G48"/>
    <mergeCell ref="B2:G2"/>
    <mergeCell ref="B4:G4"/>
    <mergeCell ref="M7:M8"/>
    <mergeCell ref="B5:G5"/>
    <mergeCell ref="B7:B9"/>
    <mergeCell ref="F7:F8"/>
    <mergeCell ref="G7:G8"/>
  </mergeCells>
  <conditionalFormatting sqref="J68:K69 J63:K66 J76:L109 C47:E49 L46 F47 L54:L69 L43:L44 B54:C54 B69:H109 F49:H49 K37:M41 D38:G46 G50:G54 C35 G15:G32 H37:H46 G37 J21:J26 I4:I109 C19 C14:C17 Q10:Q11 A4:A106 H5:H35 G34:G35 N4:N106 C22:C33 B15:B31 B3:H3 D12:F32 F7 B6:G6 F9:G9 C7:E9 B10:C12 M9 M7 K4:L9 K15:M31 K10:M12 J18 J4:J16 D33:G33 B37:C46 D34:F37 G12:G13 D10:G11">
    <cfRule type="cellIs" priority="1" dxfId="0" operator="lessThan" stopIfTrue="1">
      <formula>0</formula>
    </cfRule>
  </conditionalFormatting>
  <conditionalFormatting sqref="J54:J56">
    <cfRule type="cellIs" priority="2" dxfId="1" operator="equal" stopIfTrue="1">
      <formula>0</formula>
    </cfRule>
  </conditionalFormatting>
  <conditionalFormatting sqref="M46:M65536 M42:M44 J45:M45 M1:M6 J32:J33">
    <cfRule type="cellIs" priority="3" dxfId="1" operator="lessThan" stopIfTrue="1">
      <formula>0</formula>
    </cfRule>
  </conditionalFormatting>
  <printOptions/>
  <pageMargins left="0.75" right="0.75" top="1" bottom="1" header="0.4921259845" footer="0.4921259845"/>
  <pageSetup firstPageNumber="10" useFirstPageNumber="1" horizontalDpi="300" verticalDpi="300" orientation="portrait" paperSize="9" scale="54" r:id="rId2"/>
  <headerFooter alignWithMargins="0">
    <oddHeader>&amp;L&amp;14Statutární město Brno
Městská část
Brno-Líšeň&amp;R&amp;14Odbor rozpočtu a financí
Úřadu městské části
Jírova 2, 628 00 Brno</oddHeader>
    <oddFooter>&amp;C&amp;"Arial,Tučné"&amp;16Strana: &amp;P&amp;R&amp;14Sledované období:
&amp;"Arial,Tučné" rok 2006&amp;"Arial,Obyčejné"
Vypracoval: Ing. Libor Stehlík</oddFooter>
  </headerFooter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