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30" tabRatio="601" activeTab="0"/>
  </bookViews>
  <sheets>
    <sheet name="Příjmy_par_pol" sheetId="1" r:id="rId1"/>
    <sheet name="Příjmy podle položek" sheetId="2" r:id="rId2"/>
  </sheets>
  <definedNames>
    <definedName name="_xlnm.Print_Area" localSheetId="1">'Příjmy podle položek'!$A$1:$H$82</definedName>
    <definedName name="_xlnm.Print_Area" localSheetId="0">'Příjmy_par_pol'!$A$1:$H$74</definedName>
  </definedNames>
  <calcPr fullCalcOnLoad="1"/>
</workbook>
</file>

<file path=xl/sharedStrings.xml><?xml version="1.0" encoding="utf-8"?>
<sst xmlns="http://schemas.openxmlformats.org/spreadsheetml/2006/main" count="180" uniqueCount="85">
  <si>
    <t>TEXT</t>
  </si>
  <si>
    <t>v %</t>
  </si>
  <si>
    <t>Daň z příjmu právnických osob za obce</t>
  </si>
  <si>
    <t>Správní poplatky</t>
  </si>
  <si>
    <t>Poplatek ze psů</t>
  </si>
  <si>
    <t>Poplatek za užívání veřejného prostranství</t>
  </si>
  <si>
    <t>Příjmy z poskytování služeb a výrobků</t>
  </si>
  <si>
    <t>Příjmy z pronájmu pozemků</t>
  </si>
  <si>
    <t>Příjmy z pronájmu ostaních nemovitostí a jejich částí</t>
  </si>
  <si>
    <t>X</t>
  </si>
  <si>
    <t>Příjmy z úroků</t>
  </si>
  <si>
    <t>Příjmy z pronájmu ostatních nemovitostí a jejich částí</t>
  </si>
  <si>
    <t>Přijaté sankční platby</t>
  </si>
  <si>
    <t>Převody z vlastních fondů hospodářské činnosti</t>
  </si>
  <si>
    <t>Přijaté neinvestiční dary</t>
  </si>
  <si>
    <t>Přijaté nekapitálové příspěvky a náhrady</t>
  </si>
  <si>
    <t>Neidentifikované příjmy</t>
  </si>
  <si>
    <t>Podnikání a restrukturalizace v zemědělství a potravinářství</t>
  </si>
  <si>
    <t>Předškolní zařízení</t>
  </si>
  <si>
    <t>Činnost místní správy</t>
  </si>
  <si>
    <t>Obecné příjmy a výdaje  z finančních operací</t>
  </si>
  <si>
    <t>Základní školy</t>
  </si>
  <si>
    <t>Školní stravování při předškolním a základním vzdělávání</t>
  </si>
  <si>
    <t>CELKEM</t>
  </si>
  <si>
    <t>Bytové hospodářství</t>
  </si>
  <si>
    <t>Pohřebnictví</t>
  </si>
  <si>
    <t>Daňové příjmy</t>
  </si>
  <si>
    <t>Upravený</t>
  </si>
  <si>
    <t>Položka</t>
  </si>
  <si>
    <t>P Ř Í J M Y</t>
  </si>
  <si>
    <t>Nebytové hospodářství</t>
  </si>
  <si>
    <t>Dávky sociální péče pro rodinu a děti</t>
  </si>
  <si>
    <t>Ostatní finanční operace</t>
  </si>
  <si>
    <t>Poplatek za lázeňský nebo rekreační pobyt</t>
  </si>
  <si>
    <t>Ostatní sociální péče a pomoc dětem a mládeži</t>
  </si>
  <si>
    <t>Paragraf</t>
  </si>
  <si>
    <t>podle položek</t>
  </si>
  <si>
    <t>Dotace neinvestiční přijaté ze SR v rámci souhrnného dot.vztahu</t>
  </si>
  <si>
    <t>P Ř Í J M Y   C E L K E M</t>
  </si>
  <si>
    <r>
      <t>.</t>
    </r>
    <r>
      <rPr>
        <b/>
        <sz val="12"/>
        <color indexed="48"/>
        <rFont val="Arial"/>
        <family val="2"/>
      </rPr>
      <t>0000</t>
    </r>
    <r>
      <rPr>
        <b/>
        <sz val="12"/>
        <color indexed="9"/>
        <rFont val="Arial"/>
        <family val="2"/>
      </rPr>
      <t>.</t>
    </r>
  </si>
  <si>
    <t>Poplatek za provozovaný výherní hrací přístroj</t>
  </si>
  <si>
    <t>Poplatek ze vstupného</t>
  </si>
  <si>
    <t>Daň z příjmů právnických osob za obce</t>
  </si>
  <si>
    <t>Poplatek z ubytovací kapacity</t>
  </si>
  <si>
    <t>Odvod výtěžku z provozování loterií</t>
  </si>
  <si>
    <t>Příjmy z prodeje krátkodobého a drobného dlouhodob. majetku</t>
  </si>
  <si>
    <t>Příjmy z prodeje ostatního hmotného dlouhodobého majetku</t>
  </si>
  <si>
    <t>Schválený</t>
  </si>
  <si>
    <t>Sk / UR</t>
  </si>
  <si>
    <t>rozpočet (SR)</t>
  </si>
  <si>
    <t xml:space="preserve"> v tis. Kč</t>
  </si>
  <si>
    <t>rozpočet (UR)</t>
  </si>
  <si>
    <t xml:space="preserve">Skutečnost (Sk) </t>
  </si>
  <si>
    <t>Neinvestiční přijaté dotace od obcí</t>
  </si>
  <si>
    <t>Ostatní přijaté vratky transferů</t>
  </si>
  <si>
    <t>Ostatní nedaňové příjmy jinde nezařazené</t>
  </si>
  <si>
    <t>Splátky půjčených prostředků od obyvatelstva</t>
  </si>
  <si>
    <t>Ostatní  nedaňové příjmy jinde nezařazené</t>
  </si>
  <si>
    <t>Třída</t>
  </si>
  <si>
    <t>podle tříd</t>
  </si>
  <si>
    <t>Příjmy z prodeje krátkodobého a drobného dlouhodobého majetku</t>
  </si>
  <si>
    <t>Neinvestiční přijaté dotace ze SR  v rámci souhrnného dot. vztahu</t>
  </si>
  <si>
    <t>Převody z vlastních fondů hospodářské (podnikatelské) činnosti</t>
  </si>
  <si>
    <t xml:space="preserve">Odvádění a čištění odpadních vod </t>
  </si>
  <si>
    <t>Nedaňové příjmy</t>
  </si>
  <si>
    <t>Kapitálové příjmy</t>
  </si>
  <si>
    <t xml:space="preserve"> v Kč</t>
  </si>
  <si>
    <t>Přijaté dotace</t>
  </si>
  <si>
    <t>Třída 1</t>
  </si>
  <si>
    <t>Třída 2</t>
  </si>
  <si>
    <t>Třída 3</t>
  </si>
  <si>
    <t>Třída 4</t>
  </si>
  <si>
    <t>Ostatní činnosti k ochraně přírody a krajiny</t>
  </si>
  <si>
    <t>Ostatní neinvestiční přijaté dotace ze státního rozpočtu</t>
  </si>
  <si>
    <t>Odvody příspěvkových organizací</t>
  </si>
  <si>
    <t>Ostatní záležitosti kultury</t>
  </si>
  <si>
    <t>Ostatní správa v průmyslu, stavebnictví, obchodu a službách</t>
  </si>
  <si>
    <t>Všeobecná ambulantní péče</t>
  </si>
  <si>
    <t>Finanční vypořádání z minulých let</t>
  </si>
  <si>
    <t>Příjmy z fin. vypořádání minulých let mezi krajem a obcemi</t>
  </si>
  <si>
    <t>Investiční přijaté dotace od obcí</t>
  </si>
  <si>
    <t>Přehled hospodaření MČ Brno-Líšeň za rok 2005</t>
  </si>
  <si>
    <t>Investiční přijaté dotace z všeobecné pokladní správy stát. rozpočtu</t>
  </si>
  <si>
    <t>Ostatní činnosti jinde nezařazené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</si>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</sst>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_-* #,##0\ &quot;Kč&quot;_-;\-* #,##0\ &quot;Kč&quot;_-;_-* &quot;-&quot;??\ &quot;Kč&quot;_-;_-@_-"/>
    <numFmt numFmtId="167" formatCode="_-* #,##0.0\ &quot;Kč&quot;_-;\-* #,##0.0\ &quot;Kč&quot;_-;_-* &quot;-&quot;??\ &quot;Kč&quot;_-;_-@_-"/>
    <numFmt numFmtId="168" formatCode="0.000%"/>
    <numFmt numFmtId="169" formatCode="#,##0.00000"/>
    <numFmt numFmtId="170" formatCode="#,##0.0000"/>
    <numFmt numFmtId="171" formatCode="_-* #,##0.000\ &quot;Kč&quot;_-;\-* #,##0.000\ &quot;Kč&quot;_-;_-* &quot;-&quot;???\ &quot;Kč&quot;_-;_-@_-"/>
    <numFmt numFmtId="172" formatCode="0.0"/>
    <numFmt numFmtId="173" formatCode="0.000"/>
    <numFmt numFmtId="174" formatCode="#,##0.000"/>
    <numFmt numFmtId="175" formatCode="0.0%"/>
    <numFmt numFmtId="176" formatCode="#,##0.00&quot;Kč&quot;"/>
    <numFmt numFmtId="177" formatCode="#\ ##,000&quot;Kč&quot;"/>
    <numFmt numFmtId="178" formatCode="0.00000"/>
    <numFmt numFmtId="179" formatCode="0.000000"/>
    <numFmt numFmtId="180" formatCode="_-* #,##0.0000\ &quot;Kč&quot;_-;\-* #,##0.0000\ &quot;Kč&quot;_-;_-* &quot;-&quot;???\ &quot;Kč&quot;_-;_-@_-"/>
    <numFmt numFmtId="181" formatCode="_-* #,##0.00\ &quot;Kč&quot;_-;\-* #,##0.00\ &quot;Kč&quot;_-;_-* &quot;-&quot;???\ &quot;Kč&quot;_-;_-@_-"/>
    <numFmt numFmtId="182" formatCode="_-* #,##0.000\ _K_č_-;\-* #,##0.000\ _K_č_-;_-* &quot;-&quot;??\ _K_č_-;_-@_-"/>
    <numFmt numFmtId="183" formatCode="_-* #,##0.0\ _K_č_-;\-* #,##0.0\ _K_č_-;_-* &quot;-&quot;??\ _K_č_-;_-@_-"/>
    <numFmt numFmtId="184" formatCode="_-* #,##0\ _K_č_-;\-* #,##0\ _K_č_-;_-* &quot;-&quot;??\ _K_č_-;_-@_-"/>
    <numFmt numFmtId="185" formatCode="_-* #,##0.000\ _K_č_-;\-* #,##0.000\ _K_č_-;_-* &quot;-&quot;???\ _K_č_-;_-@_-"/>
    <numFmt numFmtId="186" formatCode="_-* #,##0.00\ _K_č_-;\-* #,##0.00\ _K_č_-;_-* &quot;-&quot;???\ _K_č_-;_-@_-"/>
    <numFmt numFmtId="187" formatCode="_-* #,##0.0000\ _K_č_-;\-* #,##0.0000\ _K_č_-;_-* &quot;-&quot;??\ _K_č_-;_-@_-"/>
    <numFmt numFmtId="188" formatCode="#,##0.000000"/>
    <numFmt numFmtId="189" formatCode="_-* #,##0.00000\ _K_č_-;\-* #,##0.00000\ _K_č_-;_-* &quot;-&quot;??\ _K_č_-;_-@_-"/>
    <numFmt numFmtId="190" formatCode="#,##0.000\ _K_č;[Red]\-#,##0.000\ _K_č"/>
    <numFmt numFmtId="191" formatCode="#,##0.000\ _K_č;\-#,##0.000\ _K_č"/>
    <numFmt numFmtId="192" formatCode="#,##0.0\ _K_č;\-#,##0.0\ _K_č"/>
    <numFmt numFmtId="193" formatCode="#,##0.0\ _K_č;[Red]\-#,##0.0\ _K_č"/>
  </numFmts>
  <fonts count="31">
    <font>
      <sz val="10"/>
      <name val="Arial"/>
      <family val="0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48"/>
      <name val="Arial"/>
      <family val="2"/>
    </font>
    <font>
      <b/>
      <u val="single"/>
      <sz val="16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7.75"/>
      <name val="Arial CE"/>
      <family val="0"/>
    </font>
    <font>
      <sz val="14.75"/>
      <name val="Arial CE"/>
      <family val="0"/>
    </font>
    <font>
      <sz val="11.25"/>
      <name val="Arial CE"/>
      <family val="2"/>
    </font>
    <font>
      <b/>
      <sz val="11.25"/>
      <name val="Arial CE"/>
      <family val="2"/>
    </font>
    <font>
      <b/>
      <sz val="1.5"/>
      <name val="Arial CE"/>
      <family val="0"/>
    </font>
    <font>
      <b/>
      <sz val="1.25"/>
      <name val="Arial CE"/>
      <family val="0"/>
    </font>
    <font>
      <sz val="1.2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>
      <alignment/>
      <protection/>
    </xf>
    <xf numFmtId="9" fontId="0" fillId="0" borderId="0">
      <alignment/>
      <protection/>
    </xf>
    <xf numFmtId="0" fontId="1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1" fontId="3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Alignment="1">
      <alignment/>
    </xf>
    <xf numFmtId="2" fontId="2" fillId="0" borderId="0" xfId="0" applyAlignment="1">
      <alignment horizontal="center"/>
    </xf>
    <xf numFmtId="2" fontId="3" fillId="0" borderId="0" xfId="0" applyAlignment="1">
      <alignment horizontal="center"/>
    </xf>
    <xf numFmtId="0" fontId="6" fillId="0" borderId="0" xfId="0" applyAlignment="1">
      <alignment/>
    </xf>
    <xf numFmtId="0" fontId="5" fillId="0" borderId="0" xfId="0" applyAlignment="1">
      <alignment horizontal="center"/>
    </xf>
    <xf numFmtId="9" fontId="0" fillId="0" borderId="0" xfId="0" applyAlignment="1">
      <alignment/>
    </xf>
    <xf numFmtId="0" fontId="8" fillId="2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1" fontId="3" fillId="0" borderId="0" xfId="0" applyFont="1" applyAlignment="1">
      <alignment horizontal="center"/>
    </xf>
    <xf numFmtId="1" fontId="3" fillId="0" borderId="2" xfId="0" applyFont="1" applyAlignment="1">
      <alignment horizontal="center"/>
    </xf>
    <xf numFmtId="1" fontId="3" fillId="0" borderId="3" xfId="0" applyFont="1" applyBorder="1" applyAlignment="1">
      <alignment horizontal="center"/>
    </xf>
    <xf numFmtId="1" fontId="3" fillId="0" borderId="4" xfId="0" applyFont="1" applyBorder="1" applyAlignment="1">
      <alignment horizontal="center"/>
    </xf>
    <xf numFmtId="173" fontId="4" fillId="0" borderId="0" xfId="0" applyFill="1" applyAlignment="1">
      <alignment/>
    </xf>
    <xf numFmtId="2" fontId="3" fillId="0" borderId="4" xfId="0" applyFont="1" applyAlignment="1">
      <alignment horizontal="center"/>
    </xf>
    <xf numFmtId="43" fontId="0" fillId="0" borderId="0" xfId="16">
      <alignment/>
      <protection/>
    </xf>
    <xf numFmtId="0" fontId="0" fillId="0" borderId="0" xfId="0" applyBorder="1" applyAlignment="1">
      <alignment/>
    </xf>
    <xf numFmtId="43" fontId="1" fillId="0" borderId="0" xfId="16" applyFont="1" applyBorder="1">
      <alignment/>
      <protection/>
    </xf>
    <xf numFmtId="0" fontId="1" fillId="0" borderId="0" xfId="0" applyFont="1" applyBorder="1" applyAlignment="1">
      <alignment horizontal="center"/>
    </xf>
    <xf numFmtId="44" fontId="0" fillId="0" borderId="0" xfId="19" applyBorder="1">
      <alignment/>
      <protection/>
    </xf>
    <xf numFmtId="44" fontId="0" fillId="0" borderId="0" xfId="0" applyNumberFormat="1" applyBorder="1" applyAlignment="1">
      <alignment/>
    </xf>
    <xf numFmtId="166" fontId="0" fillId="0" borderId="0" xfId="19" applyNumberFormat="1" applyBorder="1">
      <alignment/>
      <protection/>
    </xf>
    <xf numFmtId="182" fontId="0" fillId="0" borderId="0" xfId="16" applyNumberFormat="1">
      <alignment/>
      <protection/>
    </xf>
    <xf numFmtId="18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84" fontId="0" fillId="0" borderId="0" xfId="16" applyNumberFormat="1">
      <alignment/>
      <protection/>
    </xf>
    <xf numFmtId="2" fontId="3" fillId="0" borderId="0" xfId="0" applyFont="1" applyBorder="1" applyAlignment="1">
      <alignment horizontal="center"/>
    </xf>
    <xf numFmtId="184" fontId="0" fillId="0" borderId="0" xfId="16" applyNumberFormat="1" applyFill="1" applyBorder="1">
      <alignment/>
      <protection/>
    </xf>
    <xf numFmtId="43" fontId="0" fillId="0" borderId="0" xfId="16" applyFill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5" xfId="0" applyFont="1" applyAlignment="1">
      <alignment horizontal="center"/>
    </xf>
    <xf numFmtId="1" fontId="11" fillId="0" borderId="3" xfId="0" applyFont="1" applyAlignment="1">
      <alignment horizontal="center"/>
    </xf>
    <xf numFmtId="2" fontId="3" fillId="0" borderId="0" xfId="0" applyFont="1" applyBorder="1" applyAlignment="1">
      <alignment horizontal="center" vertical="center"/>
    </xf>
    <xf numFmtId="1" fontId="3" fillId="3" borderId="6" xfId="0" applyFont="1" applyFill="1" applyBorder="1" applyAlignment="1">
      <alignment horizontal="center" vertical="center"/>
    </xf>
    <xf numFmtId="1" fontId="3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11" fillId="0" borderId="16" xfId="0" applyFont="1" applyBorder="1" applyAlignment="1">
      <alignment horizontal="left" vertical="center"/>
    </xf>
    <xf numFmtId="0" fontId="4" fillId="0" borderId="1" xfId="0" applyBorder="1" applyAlignment="1">
      <alignment/>
    </xf>
    <xf numFmtId="1" fontId="3" fillId="0" borderId="2" xfId="0" applyBorder="1" applyAlignment="1">
      <alignment horizontal="center"/>
    </xf>
    <xf numFmtId="185" fontId="11" fillId="0" borderId="6" xfId="16" applyNumberFormat="1" applyFont="1" applyBorder="1" applyAlignment="1">
      <alignment vertical="center"/>
      <protection/>
    </xf>
    <xf numFmtId="185" fontId="4" fillId="0" borderId="9" xfId="16" applyNumberFormat="1" applyFont="1" applyBorder="1" applyAlignment="1">
      <alignment vertical="center"/>
      <protection/>
    </xf>
    <xf numFmtId="185" fontId="4" fillId="0" borderId="12" xfId="16" applyNumberFormat="1" applyFont="1" applyBorder="1" applyAlignment="1">
      <alignment vertical="center"/>
      <protection/>
    </xf>
    <xf numFmtId="185" fontId="11" fillId="0" borderId="18" xfId="16" applyNumberFormat="1" applyFont="1" applyBorder="1" applyAlignment="1">
      <alignment vertical="center"/>
      <protection/>
    </xf>
    <xf numFmtId="185" fontId="11" fillId="0" borderId="19" xfId="16" applyNumberFormat="1" applyFont="1" applyBorder="1" applyAlignment="1">
      <alignment vertical="center"/>
      <protection/>
    </xf>
    <xf numFmtId="1" fontId="19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85" fontId="11" fillId="0" borderId="20" xfId="16" applyNumberFormat="1" applyFont="1" applyBorder="1" applyAlignment="1">
      <alignment vertical="center"/>
      <protection/>
    </xf>
    <xf numFmtId="185" fontId="11" fillId="0" borderId="15" xfId="16" applyNumberFormat="1" applyFont="1" applyBorder="1" applyAlignment="1">
      <alignment vertical="center"/>
      <protection/>
    </xf>
    <xf numFmtId="0" fontId="4" fillId="0" borderId="4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4" fontId="0" fillId="0" borderId="0" xfId="19" applyFill="1" applyBorder="1">
      <alignment/>
      <protection/>
    </xf>
    <xf numFmtId="43" fontId="0" fillId="0" borderId="0" xfId="16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3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" fillId="0" borderId="14" xfId="0" applyFont="1" applyAlignment="1">
      <alignment vertical="center"/>
    </xf>
    <xf numFmtId="0" fontId="4" fillId="0" borderId="5" xfId="0" applyFont="1" applyAlignment="1">
      <alignment vertical="center"/>
    </xf>
    <xf numFmtId="0" fontId="4" fillId="0" borderId="1" xfId="0" applyFont="1" applyAlignment="1">
      <alignment vertical="center"/>
    </xf>
    <xf numFmtId="0" fontId="11" fillId="0" borderId="5" xfId="0" applyFont="1" applyAlignment="1">
      <alignment horizontal="center" vertical="center"/>
    </xf>
    <xf numFmtId="1" fontId="3" fillId="0" borderId="8" xfId="0" applyFont="1" applyAlignment="1">
      <alignment horizontal="center" vertical="center"/>
    </xf>
    <xf numFmtId="1" fontId="3" fillId="0" borderId="3" xfId="0" applyFont="1" applyAlignment="1">
      <alignment horizontal="center" vertical="center"/>
    </xf>
    <xf numFmtId="1" fontId="3" fillId="0" borderId="0" xfId="0" applyFont="1" applyAlignment="1">
      <alignment horizontal="center" vertical="center"/>
    </xf>
    <xf numFmtId="1" fontId="11" fillId="0" borderId="3" xfId="0" applyFont="1" applyAlignment="1">
      <alignment horizontal="center" vertical="center"/>
    </xf>
    <xf numFmtId="1" fontId="4" fillId="0" borderId="8" xfId="0" applyFont="1" applyAlignment="1">
      <alignment horizontal="center" vertical="center"/>
    </xf>
    <xf numFmtId="1" fontId="4" fillId="0" borderId="4" xfId="0" applyFont="1" applyAlignment="1">
      <alignment horizontal="center" vertical="center"/>
    </xf>
    <xf numFmtId="1" fontId="3" fillId="0" borderId="2" xfId="0" applyFont="1" applyAlignment="1">
      <alignment horizontal="center" vertical="center"/>
    </xf>
    <xf numFmtId="1" fontId="3" fillId="0" borderId="3" xfId="0" applyFont="1" applyBorder="1" applyAlignment="1">
      <alignment horizontal="center" vertical="center"/>
    </xf>
    <xf numFmtId="2" fontId="3" fillId="0" borderId="4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85" fontId="11" fillId="0" borderId="22" xfId="16" applyNumberFormat="1" applyFont="1" applyBorder="1" applyAlignment="1">
      <alignment vertical="center"/>
      <protection/>
    </xf>
    <xf numFmtId="0" fontId="4" fillId="0" borderId="2" xfId="0" applyFont="1" applyBorder="1" applyAlignment="1">
      <alignment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174" fontId="15" fillId="0" borderId="26" xfId="16" applyNumberFormat="1" applyFont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8" fillId="4" borderId="26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182" fontId="4" fillId="0" borderId="15" xfId="16" applyNumberFormat="1" applyFont="1" applyBorder="1" applyAlignment="1">
      <alignment vertical="center"/>
      <protection/>
    </xf>
    <xf numFmtId="182" fontId="4" fillId="0" borderId="9" xfId="16" applyNumberFormat="1" applyFont="1" applyBorder="1" applyAlignment="1">
      <alignment vertical="center"/>
      <protection/>
    </xf>
    <xf numFmtId="182" fontId="4" fillId="0" borderId="29" xfId="16" applyNumberFormat="1" applyFont="1" applyBorder="1" applyAlignment="1">
      <alignment vertical="center"/>
      <protection/>
    </xf>
    <xf numFmtId="174" fontId="15" fillId="0" borderId="25" xfId="16" applyNumberFormat="1" applyFont="1" applyBorder="1" applyAlignment="1">
      <alignment horizontal="center" vertical="center"/>
      <protection/>
    </xf>
    <xf numFmtId="1" fontId="11" fillId="0" borderId="7" xfId="0" applyFont="1" applyBorder="1" applyAlignment="1">
      <alignment horizontal="left" vertical="center"/>
    </xf>
    <xf numFmtId="1" fontId="11" fillId="0" borderId="16" xfId="0" applyFont="1" applyBorder="1" applyAlignment="1">
      <alignment horizontal="left" vertical="center"/>
    </xf>
    <xf numFmtId="1" fontId="11" fillId="0" borderId="7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4" fontId="15" fillId="0" borderId="4" xfId="16" applyNumberFormat="1" applyFont="1" applyBorder="1" applyAlignment="1">
      <alignment horizontal="center" vertical="center"/>
      <protection/>
    </xf>
    <xf numFmtId="9" fontId="0" fillId="0" borderId="0" xfId="20">
      <alignment/>
      <protection/>
    </xf>
    <xf numFmtId="0" fontId="4" fillId="0" borderId="31" xfId="0" applyFont="1" applyBorder="1" applyAlignment="1">
      <alignment vertical="center"/>
    </xf>
    <xf numFmtId="10" fontId="11" fillId="0" borderId="22" xfId="20" applyNumberFormat="1" applyFont="1" applyBorder="1" applyAlignment="1">
      <alignment horizontal="center" vertical="center"/>
      <protection/>
    </xf>
    <xf numFmtId="10" fontId="4" fillId="0" borderId="32" xfId="20" applyNumberFormat="1" applyFont="1" applyBorder="1" applyAlignment="1">
      <alignment horizontal="center" vertical="center"/>
      <protection/>
    </xf>
    <xf numFmtId="10" fontId="4" fillId="0" borderId="17" xfId="20" applyNumberFormat="1" applyFont="1" applyBorder="1" applyAlignment="1">
      <alignment horizontal="center" vertical="center"/>
      <protection/>
    </xf>
    <xf numFmtId="10" fontId="11" fillId="0" borderId="18" xfId="20" applyNumberFormat="1" applyFont="1" applyBorder="1" applyAlignment="1">
      <alignment horizontal="center" vertical="center"/>
      <protection/>
    </xf>
    <xf numFmtId="10" fontId="4" fillId="0" borderId="12" xfId="20" applyNumberFormat="1" applyFont="1" applyBorder="1" applyAlignment="1">
      <alignment horizontal="center" vertical="center"/>
      <protection/>
    </xf>
    <xf numFmtId="10" fontId="4" fillId="0" borderId="9" xfId="20" applyNumberFormat="1" applyFont="1" applyBorder="1" applyAlignment="1">
      <alignment horizontal="center" vertical="center"/>
      <protection/>
    </xf>
    <xf numFmtId="10" fontId="4" fillId="0" borderId="21" xfId="20" applyNumberFormat="1" applyFont="1" applyBorder="1" applyAlignment="1">
      <alignment horizontal="center" vertical="center"/>
      <protection/>
    </xf>
    <xf numFmtId="10" fontId="4" fillId="0" borderId="18" xfId="20" applyNumberFormat="1" applyFont="1" applyBorder="1" applyAlignment="1">
      <alignment horizontal="center" vertical="center"/>
      <protection/>
    </xf>
    <xf numFmtId="10" fontId="15" fillId="0" borderId="24" xfId="20" applyNumberFormat="1" applyFont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43" fontId="23" fillId="0" borderId="0" xfId="16" applyFont="1" applyFill="1">
      <alignment/>
      <protection/>
    </xf>
    <xf numFmtId="10" fontId="4" fillId="0" borderId="22" xfId="20" applyNumberFormat="1" applyFont="1" applyBorder="1" applyAlignment="1">
      <alignment horizontal="center" vertical="center"/>
      <protection/>
    </xf>
    <xf numFmtId="10" fontId="4" fillId="0" borderId="33" xfId="20" applyNumberFormat="1" applyFont="1" applyBorder="1" applyAlignment="1">
      <alignment horizontal="center" vertical="center"/>
      <protection/>
    </xf>
    <xf numFmtId="10" fontId="4" fillId="0" borderId="34" xfId="20" applyNumberFormat="1" applyFont="1" applyBorder="1" applyAlignment="1">
      <alignment horizontal="center" vertical="center"/>
      <protection/>
    </xf>
    <xf numFmtId="10" fontId="4" fillId="0" borderId="35" xfId="20" applyNumberFormat="1" applyFont="1" applyBorder="1" applyAlignment="1">
      <alignment horizontal="center" vertical="center"/>
      <protection/>
    </xf>
    <xf numFmtId="10" fontId="4" fillId="0" borderId="15" xfId="20" applyNumberFormat="1" applyFont="1" applyBorder="1" applyAlignment="1">
      <alignment horizontal="center" vertical="center"/>
      <protection/>
    </xf>
    <xf numFmtId="10" fontId="4" fillId="0" borderId="29" xfId="20" applyNumberFormat="1" applyFont="1" applyBorder="1" applyAlignment="1">
      <alignment horizontal="center" vertical="center"/>
      <protection/>
    </xf>
    <xf numFmtId="10" fontId="15" fillId="0" borderId="26" xfId="20" applyNumberFormat="1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4" fontId="1" fillId="0" borderId="0" xfId="19" applyFont="1" applyFill="1" applyBorder="1" applyAlignment="1">
      <alignment/>
      <protection/>
    </xf>
    <xf numFmtId="10" fontId="11" fillId="0" borderId="6" xfId="20" applyNumberFormat="1" applyFont="1" applyBorder="1" applyAlignment="1">
      <alignment horizontal="center" vertical="center"/>
      <protection/>
    </xf>
    <xf numFmtId="10" fontId="4" fillId="0" borderId="4" xfId="20" applyNumberFormat="1" applyFont="1" applyBorder="1" applyAlignment="1">
      <alignment horizontal="center" vertical="center"/>
      <protection/>
    </xf>
    <xf numFmtId="0" fontId="11" fillId="0" borderId="5" xfId="0" applyFont="1" applyBorder="1" applyAlignment="1">
      <alignment horizontal="center"/>
    </xf>
    <xf numFmtId="1" fontId="11" fillId="0" borderId="3" xfId="0" applyFont="1" applyBorder="1" applyAlignment="1">
      <alignment horizontal="center"/>
    </xf>
    <xf numFmtId="185" fontId="4" fillId="0" borderId="29" xfId="16" applyNumberFormat="1" applyFont="1" applyBorder="1" applyAlignment="1">
      <alignment vertical="center"/>
      <protection/>
    </xf>
    <xf numFmtId="10" fontId="15" fillId="0" borderId="4" xfId="20" applyNumberFormat="1" applyFont="1" applyBorder="1" applyAlignment="1">
      <alignment horizontal="center" vertical="center"/>
      <protection/>
    </xf>
    <xf numFmtId="4" fontId="17" fillId="0" borderId="11" xfId="16" applyNumberFormat="1" applyFont="1" applyBorder="1" applyAlignment="1">
      <alignment horizontal="center" vertical="center"/>
      <protection/>
    </xf>
    <xf numFmtId="4" fontId="17" fillId="0" borderId="4" xfId="16" applyNumberFormat="1" applyFont="1" applyBorder="1" applyAlignment="1">
      <alignment horizontal="center" vertical="center"/>
      <protection/>
    </xf>
    <xf numFmtId="0" fontId="4" fillId="0" borderId="36" xfId="0" applyFont="1" applyBorder="1" applyAlignment="1">
      <alignment vertical="center"/>
    </xf>
    <xf numFmtId="0" fontId="7" fillId="0" borderId="0" xfId="0" applyFill="1" applyAlignment="1">
      <alignment/>
    </xf>
    <xf numFmtId="0" fontId="0" fillId="0" borderId="0" xfId="0" applyFill="1" applyAlignment="1">
      <alignment/>
    </xf>
    <xf numFmtId="44" fontId="17" fillId="0" borderId="0" xfId="19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vertical="center"/>
    </xf>
    <xf numFmtId="174" fontId="15" fillId="0" borderId="0" xfId="16" applyNumberFormat="1" applyFont="1" applyBorder="1" applyAlignment="1">
      <alignment horizontal="center" vertical="center"/>
      <protection/>
    </xf>
    <xf numFmtId="10" fontId="15" fillId="0" borderId="0" xfId="20" applyNumberFormat="1" applyFont="1" applyBorder="1" applyAlignment="1">
      <alignment horizontal="center" vertical="center"/>
      <protection/>
    </xf>
    <xf numFmtId="4" fontId="17" fillId="0" borderId="0" xfId="16" applyNumberFormat="1" applyFont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Alignment="1">
      <alignment vertical="center"/>
    </xf>
    <xf numFmtId="185" fontId="4" fillId="0" borderId="20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4" fillId="0" borderId="37" xfId="0" applyNumberFormat="1" applyFont="1" applyBorder="1" applyAlignment="1">
      <alignment vertical="center"/>
    </xf>
    <xf numFmtId="185" fontId="4" fillId="0" borderId="12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4" xfId="0" applyNumberFormat="1" applyFont="1" applyBorder="1" applyAlignment="1">
      <alignment vertical="center"/>
    </xf>
    <xf numFmtId="0" fontId="4" fillId="0" borderId="0" xfId="0" applyFill="1" applyBorder="1" applyAlignment="1">
      <alignment vertical="center"/>
    </xf>
    <xf numFmtId="185" fontId="4" fillId="0" borderId="31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6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6" applyNumberFormat="1" applyFill="1" applyBorder="1" applyAlignment="1">
      <alignment vertical="center"/>
      <protection/>
    </xf>
    <xf numFmtId="185" fontId="4" fillId="0" borderId="32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85" fontId="4" fillId="0" borderId="21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16" applyNumberFormat="1">
      <alignment/>
      <protection/>
    </xf>
    <xf numFmtId="185" fontId="11" fillId="0" borderId="7" xfId="16" applyNumberFormat="1" applyFont="1" applyBorder="1" applyAlignment="1">
      <alignment vertical="center"/>
      <protection/>
    </xf>
    <xf numFmtId="0" fontId="0" fillId="0" borderId="38" xfId="0" applyBorder="1" applyAlignment="1">
      <alignment vertical="center"/>
    </xf>
    <xf numFmtId="4" fontId="0" fillId="0" borderId="38" xfId="0" applyNumberFormat="1" applyBorder="1" applyAlignment="1">
      <alignment/>
    </xf>
    <xf numFmtId="4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2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17" fillId="0" borderId="26" xfId="16" applyNumberFormat="1" applyFont="1" applyBorder="1" applyAlignment="1">
      <alignment horizontal="center" vertical="center"/>
      <protection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2" fontId="11" fillId="0" borderId="5" xfId="0" applyFont="1" applyBorder="1" applyAlignment="1">
      <alignment horizontal="center" vertical="center"/>
    </xf>
    <xf numFmtId="0" fontId="21" fillId="0" borderId="0" xfId="0" applyFont="1" applyAlignment="1">
      <alignment/>
    </xf>
    <xf numFmtId="1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Přehled příjmů podle zdrojů</a:t>
            </a:r>
          </a:p>
        </c:rich>
      </c:tx>
      <c:layout/>
      <c:spPr>
        <a:noFill/>
        <a:ln>
          <a:noFill/>
        </a:ln>
      </c:spPr>
    </c:title>
    <c:view3D>
      <c:rotX val="12"/>
      <c:rotY val="22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Upravený rozpočet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Skutečnost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270577"/>
        <c:axId val="34326330"/>
        <c:axId val="40501515"/>
      </c:bar3DChart>
      <c:catAx>
        <c:axId val="1127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Zdroj příjmů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326330"/>
        <c:crosses val="autoZero"/>
        <c:auto val="1"/>
        <c:lblOffset val="100"/>
        <c:noMultiLvlLbl val="0"/>
      </c:catAx>
      <c:valAx>
        <c:axId val="3432633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1270577"/>
        <c:crossesAt val="1"/>
        <c:crossBetween val="between"/>
        <c:dispUnits/>
      </c:valAx>
      <c:serAx>
        <c:axId val="4050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32633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Přehled příjmů podle jejich druhů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17"/>
      <c:rotY val="17"/>
      <c:depthPercent val="100"/>
      <c:rAngAx val="0"/>
      <c:perspective val="30"/>
    </c:view3D>
    <c:plotArea>
      <c:layout>
        <c:manualLayout>
          <c:xMode val="edge"/>
          <c:yMode val="edge"/>
          <c:x val="0.0375"/>
          <c:y val="0.0905"/>
          <c:w val="0.9625"/>
          <c:h val="0.9095"/>
        </c:manualLayout>
      </c:layout>
      <c:bar3DChart>
        <c:barDir val="col"/>
        <c:grouping val="standard"/>
        <c:varyColors val="0"/>
        <c:ser>
          <c:idx val="0"/>
          <c:order val="0"/>
          <c:tx>
            <c:v>Upravený rozpočet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C0C0"/>
              </a:solidFill>
            </c:spPr>
          </c:dPt>
          <c:cat>
            <c:strRef>
              <c:f>'Příjmy podle položek'!$C$50:$C$53</c:f>
              <c:strCache/>
            </c:strRef>
          </c:cat>
          <c:val>
            <c:numRef>
              <c:f>'Příjmy podle položek'!$E$50:$E$53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Skutečnost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podle položek'!$C$50:$C$53</c:f>
              <c:strCache/>
            </c:strRef>
          </c:cat>
          <c:val>
            <c:numRef>
              <c:f>'Příjmy podle položek'!$F$50:$F$53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28969316"/>
        <c:axId val="59397253"/>
        <c:axId val="64813230"/>
      </c:bar3DChart>
      <c:catAx>
        <c:axId val="2896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Druh příjmů</a:t>
                </a:r>
              </a:p>
            </c:rich>
          </c:tx>
          <c:layout>
            <c:manualLayout>
              <c:xMode val="factor"/>
              <c:yMode val="factor"/>
              <c:x val="0.0795"/>
              <c:y val="0.0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0" i="0" u="none" baseline="0"/>
            </a:pPr>
          </a:p>
        </c:txPr>
        <c:crossAx val="59397253"/>
        <c:crosses val="autoZero"/>
        <c:auto val="1"/>
        <c:lblOffset val="100"/>
        <c:noMultiLvlLbl val="0"/>
      </c:catAx>
      <c:valAx>
        <c:axId val="5939725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8969316"/>
        <c:crossesAt val="1"/>
        <c:crossBetween val="between"/>
        <c:dispUnits/>
      </c:valAx>
      <c:ser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tis. Kč</a:t>
                </a:r>
              </a:p>
            </c:rich>
          </c:tx>
          <c:layout>
            <c:manualLayout>
              <c:xMode val="factor"/>
              <c:yMode val="factor"/>
              <c:x val="-0.88475"/>
              <c:y val="-0.7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0" i="0" u="none" baseline="0"/>
            </a:pPr>
          </a:p>
        </c:txPr>
        <c:crossAx val="593972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55</xdr:row>
      <xdr:rowOff>85725</xdr:rowOff>
    </xdr:from>
    <xdr:to>
      <xdr:col>7</xdr:col>
      <xdr:colOff>0</xdr:colOff>
      <xdr:row>73</xdr:row>
      <xdr:rowOff>0</xdr:rowOff>
    </xdr:to>
    <xdr:graphicFrame>
      <xdr:nvGraphicFramePr>
        <xdr:cNvPr id="1" name="Chart 1"/>
        <xdr:cNvGraphicFramePr/>
      </xdr:nvGraphicFramePr>
      <xdr:xfrm>
        <a:off x="9829800" y="112395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55</xdr:row>
      <xdr:rowOff>28575</xdr:rowOff>
    </xdr:from>
    <xdr:to>
      <xdr:col>5</xdr:col>
      <xdr:colOff>323850</xdr:colOff>
      <xdr:row>82</xdr:row>
      <xdr:rowOff>9525</xdr:rowOff>
    </xdr:to>
    <xdr:graphicFrame>
      <xdr:nvGraphicFramePr>
        <xdr:cNvPr id="1" name="Chart 3"/>
        <xdr:cNvGraphicFramePr/>
      </xdr:nvGraphicFramePr>
      <xdr:xfrm>
        <a:off x="2028825" y="11372850"/>
        <a:ext cx="67913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0.00390625" style="2" customWidth="1"/>
    <col min="3" max="3" width="10.140625" style="2" customWidth="1"/>
    <col min="4" max="4" width="66.140625" style="0" customWidth="1"/>
    <col min="5" max="6" width="19.28125" style="31" customWidth="1"/>
    <col min="7" max="7" width="19.28125" style="28" customWidth="1"/>
    <col min="8" max="8" width="11.421875" style="0" customWidth="1"/>
    <col min="9" max="9" width="3.7109375" style="0" customWidth="1"/>
    <col min="10" max="11" width="6.28125" style="0" customWidth="1"/>
    <col min="12" max="14" width="18.7109375" style="0" customWidth="1"/>
  </cols>
  <sheetData>
    <row r="1" spans="1:12" ht="12">
      <c r="A1" s="178"/>
      <c r="B1" s="179"/>
      <c r="C1" s="179"/>
      <c r="D1" s="178"/>
      <c r="E1" s="180"/>
      <c r="F1" s="180"/>
      <c r="G1" s="180"/>
      <c r="H1" s="178"/>
      <c r="I1" s="178"/>
      <c r="J1" s="178"/>
      <c r="K1" s="178"/>
      <c r="L1" s="178"/>
    </row>
    <row r="2" spans="1:12" ht="22.5">
      <c r="A2" s="178"/>
      <c r="B2" s="203" t="s">
        <v>81</v>
      </c>
      <c r="C2" s="204"/>
      <c r="D2" s="204"/>
      <c r="E2" s="204"/>
      <c r="F2" s="204"/>
      <c r="G2" s="204"/>
      <c r="H2" s="205"/>
      <c r="I2" s="178"/>
      <c r="J2" s="178"/>
      <c r="K2" s="178"/>
      <c r="L2" s="178"/>
    </row>
    <row r="3" spans="2:8" ht="15">
      <c r="B3" s="13"/>
      <c r="C3" s="13"/>
      <c r="D3" s="13"/>
      <c r="E3" s="13"/>
      <c r="F3" s="13"/>
      <c r="G3" s="13"/>
      <c r="H3" s="10"/>
    </row>
    <row r="4" spans="2:8" ht="20.25" customHeight="1">
      <c r="B4" s="206" t="s">
        <v>29</v>
      </c>
      <c r="C4" s="205"/>
      <c r="D4" s="205"/>
      <c r="E4" s="205"/>
      <c r="F4" s="205"/>
      <c r="G4" s="205"/>
      <c r="H4" s="205"/>
    </row>
    <row r="5" ht="21" customHeight="1" thickBot="1"/>
    <row r="6" spans="2:14" ht="15.75" customHeight="1">
      <c r="B6" s="80"/>
      <c r="C6" s="81"/>
      <c r="D6" s="82"/>
      <c r="E6" s="83" t="s">
        <v>47</v>
      </c>
      <c r="F6" s="83" t="s">
        <v>27</v>
      </c>
      <c r="G6" s="201" t="s">
        <v>52</v>
      </c>
      <c r="H6" s="207" t="s">
        <v>48</v>
      </c>
      <c r="L6" s="143" t="s">
        <v>47</v>
      </c>
      <c r="M6" s="143" t="s">
        <v>27</v>
      </c>
      <c r="N6" s="201" t="s">
        <v>52</v>
      </c>
    </row>
    <row r="7" spans="2:14" ht="15.75" customHeight="1">
      <c r="B7" s="84" t="s">
        <v>35</v>
      </c>
      <c r="C7" s="85" t="s">
        <v>28</v>
      </c>
      <c r="D7" s="86" t="s">
        <v>0</v>
      </c>
      <c r="E7" s="87" t="s">
        <v>49</v>
      </c>
      <c r="F7" s="87" t="s">
        <v>51</v>
      </c>
      <c r="G7" s="202"/>
      <c r="H7" s="202"/>
      <c r="L7" s="144" t="s">
        <v>49</v>
      </c>
      <c r="M7" s="144" t="s">
        <v>51</v>
      </c>
      <c r="N7" s="202"/>
    </row>
    <row r="8" spans="2:14" ht="15.75" customHeight="1" thickBot="1">
      <c r="B8" s="88"/>
      <c r="C8" s="89"/>
      <c r="D8" s="90"/>
      <c r="E8" s="91" t="s">
        <v>50</v>
      </c>
      <c r="F8" s="91" t="s">
        <v>50</v>
      </c>
      <c r="G8" s="39" t="s">
        <v>50</v>
      </c>
      <c r="H8" s="92" t="s">
        <v>1</v>
      </c>
      <c r="L8" s="17" t="s">
        <v>66</v>
      </c>
      <c r="M8" s="17" t="s">
        <v>66</v>
      </c>
      <c r="N8" s="17" t="s">
        <v>66</v>
      </c>
    </row>
    <row r="9" spans="2:14" s="78" customFormat="1" ht="15.75" customHeight="1">
      <c r="B9" s="65" t="s">
        <v>39</v>
      </c>
      <c r="C9" s="40"/>
      <c r="D9" s="41" t="s">
        <v>84</v>
      </c>
      <c r="E9" s="60">
        <f>SUM(E10:E25)</f>
        <v>138690</v>
      </c>
      <c r="F9" s="60">
        <f>SUM(F10:F25)</f>
        <v>153070.6</v>
      </c>
      <c r="G9" s="60">
        <f>SUM(G10:G25)</f>
        <v>154350.85553</v>
      </c>
      <c r="H9" s="121">
        <f aca="true" t="shared" si="0" ref="H9:H52">G9/F9</f>
        <v>1.008363823817245</v>
      </c>
      <c r="L9" s="185"/>
      <c r="M9" s="186"/>
      <c r="N9" s="187"/>
    </row>
    <row r="10" spans="1:14" s="78" customFormat="1" ht="15.75" customHeight="1">
      <c r="A10" s="159"/>
      <c r="B10" s="42"/>
      <c r="C10" s="43">
        <v>1122</v>
      </c>
      <c r="D10" s="44" t="s">
        <v>42</v>
      </c>
      <c r="E10" s="160">
        <f>L10/1000</f>
        <v>8638</v>
      </c>
      <c r="F10" s="160">
        <f>M10/1000</f>
        <v>5094</v>
      </c>
      <c r="G10" s="161">
        <f>N10/1000</f>
        <v>5093.775</v>
      </c>
      <c r="H10" s="122">
        <f t="shared" si="0"/>
        <v>0.9999558303886925</v>
      </c>
      <c r="K10">
        <v>1122</v>
      </c>
      <c r="L10" s="188">
        <v>8638000</v>
      </c>
      <c r="M10" s="183">
        <v>5094000</v>
      </c>
      <c r="N10" s="189">
        <v>5093775</v>
      </c>
    </row>
    <row r="11" spans="1:14" s="78" customFormat="1" ht="15.75" customHeight="1">
      <c r="A11" s="159"/>
      <c r="B11" s="42"/>
      <c r="C11" s="43">
        <v>1341</v>
      </c>
      <c r="D11" s="44" t="s">
        <v>4</v>
      </c>
      <c r="E11" s="160">
        <f aca="true" t="shared" si="1" ref="E11:G25">L11/1000</f>
        <v>790</v>
      </c>
      <c r="F11" s="160">
        <f t="shared" si="1"/>
        <v>790</v>
      </c>
      <c r="G11" s="161">
        <f t="shared" si="1"/>
        <v>821.965</v>
      </c>
      <c r="H11" s="122">
        <f t="shared" si="0"/>
        <v>1.0404620253164558</v>
      </c>
      <c r="K11">
        <v>1341</v>
      </c>
      <c r="L11" s="188">
        <v>790000</v>
      </c>
      <c r="M11" s="183">
        <v>790000</v>
      </c>
      <c r="N11" s="189">
        <v>821965</v>
      </c>
    </row>
    <row r="12" spans="1:14" s="78" customFormat="1" ht="15.75" customHeight="1">
      <c r="A12" s="159"/>
      <c r="B12" s="45"/>
      <c r="C12" s="43">
        <v>1342</v>
      </c>
      <c r="D12" s="46" t="s">
        <v>33</v>
      </c>
      <c r="E12" s="160">
        <f t="shared" si="1"/>
        <v>1</v>
      </c>
      <c r="F12" s="160">
        <f t="shared" si="1"/>
        <v>2</v>
      </c>
      <c r="G12" s="161">
        <f t="shared" si="1"/>
        <v>1.425</v>
      </c>
      <c r="H12" s="122">
        <f t="shared" si="0"/>
        <v>0.7125</v>
      </c>
      <c r="K12">
        <v>1342</v>
      </c>
      <c r="L12" s="188">
        <v>1000</v>
      </c>
      <c r="M12" s="183">
        <v>2000</v>
      </c>
      <c r="N12" s="189">
        <v>1425</v>
      </c>
    </row>
    <row r="13" spans="1:14" s="78" customFormat="1" ht="15.75" customHeight="1">
      <c r="A13" s="159"/>
      <c r="B13" s="42"/>
      <c r="C13" s="43">
        <v>1343</v>
      </c>
      <c r="D13" s="44" t="s">
        <v>5</v>
      </c>
      <c r="E13" s="160">
        <f t="shared" si="1"/>
        <v>700</v>
      </c>
      <c r="F13" s="160">
        <f t="shared" si="1"/>
        <v>836</v>
      </c>
      <c r="G13" s="161">
        <f t="shared" si="1"/>
        <v>878.651</v>
      </c>
      <c r="H13" s="122">
        <f t="shared" si="0"/>
        <v>1.051017942583732</v>
      </c>
      <c r="K13">
        <v>1343</v>
      </c>
      <c r="L13" s="188">
        <v>700000</v>
      </c>
      <c r="M13" s="183">
        <v>836000</v>
      </c>
      <c r="N13" s="189">
        <v>878651</v>
      </c>
    </row>
    <row r="14" spans="1:14" s="78" customFormat="1" ht="15.75" customHeight="1">
      <c r="A14" s="159"/>
      <c r="B14" s="42"/>
      <c r="C14" s="43">
        <v>1344</v>
      </c>
      <c r="D14" s="44" t="s">
        <v>41</v>
      </c>
      <c r="E14" s="160">
        <f t="shared" si="1"/>
        <v>20</v>
      </c>
      <c r="F14" s="160">
        <f t="shared" si="1"/>
        <v>188</v>
      </c>
      <c r="G14" s="161">
        <f t="shared" si="1"/>
        <v>189.604</v>
      </c>
      <c r="H14" s="122">
        <f t="shared" si="0"/>
        <v>1.0085319148936172</v>
      </c>
      <c r="K14">
        <v>1344</v>
      </c>
      <c r="L14" s="188">
        <v>20000</v>
      </c>
      <c r="M14" s="183">
        <v>188000</v>
      </c>
      <c r="N14" s="189">
        <v>189604</v>
      </c>
    </row>
    <row r="15" spans="1:14" s="78" customFormat="1" ht="15.75" customHeight="1">
      <c r="A15" s="159"/>
      <c r="B15" s="42"/>
      <c r="C15" s="43">
        <v>1345</v>
      </c>
      <c r="D15" s="44" t="s">
        <v>43</v>
      </c>
      <c r="E15" s="160">
        <f t="shared" si="1"/>
        <v>250</v>
      </c>
      <c r="F15" s="160">
        <f t="shared" si="1"/>
        <v>476</v>
      </c>
      <c r="G15" s="161">
        <f t="shared" si="1"/>
        <v>475.864</v>
      </c>
      <c r="H15" s="122">
        <f t="shared" si="0"/>
        <v>0.9997142857142857</v>
      </c>
      <c r="K15">
        <v>1345</v>
      </c>
      <c r="L15" s="188">
        <v>250000</v>
      </c>
      <c r="M15" s="183">
        <v>476000</v>
      </c>
      <c r="N15" s="189">
        <v>475864</v>
      </c>
    </row>
    <row r="16" spans="1:14" s="78" customFormat="1" ht="15.75" customHeight="1">
      <c r="A16" s="159"/>
      <c r="B16" s="42"/>
      <c r="C16" s="43">
        <v>1347</v>
      </c>
      <c r="D16" s="44" t="s">
        <v>40</v>
      </c>
      <c r="E16" s="160">
        <f t="shared" si="1"/>
        <v>1300</v>
      </c>
      <c r="F16" s="160">
        <f t="shared" si="1"/>
        <v>1686</v>
      </c>
      <c r="G16" s="161">
        <f t="shared" si="1"/>
        <v>1949.476</v>
      </c>
      <c r="H16" s="122">
        <f t="shared" si="0"/>
        <v>1.1562728351126927</v>
      </c>
      <c r="K16">
        <v>1347</v>
      </c>
      <c r="L16" s="188">
        <v>1300000</v>
      </c>
      <c r="M16" s="183">
        <v>1686000</v>
      </c>
      <c r="N16" s="189">
        <v>1949476</v>
      </c>
    </row>
    <row r="17" spans="1:14" s="78" customFormat="1" ht="15.75" customHeight="1">
      <c r="A17" s="159"/>
      <c r="B17" s="42"/>
      <c r="C17" s="43">
        <v>1351</v>
      </c>
      <c r="D17" s="46" t="s">
        <v>44</v>
      </c>
      <c r="E17" s="160">
        <f t="shared" si="1"/>
        <v>1000</v>
      </c>
      <c r="F17" s="160">
        <f t="shared" si="1"/>
        <v>830</v>
      </c>
      <c r="G17" s="161">
        <f t="shared" si="1"/>
        <v>829.6036</v>
      </c>
      <c r="H17" s="122">
        <f t="shared" si="0"/>
        <v>0.9995224096385542</v>
      </c>
      <c r="K17">
        <v>1351</v>
      </c>
      <c r="L17" s="188">
        <v>1000000</v>
      </c>
      <c r="M17" s="183">
        <v>830000</v>
      </c>
      <c r="N17" s="189">
        <v>829603.6</v>
      </c>
    </row>
    <row r="18" spans="1:14" s="78" customFormat="1" ht="15.75" customHeight="1">
      <c r="A18" s="159"/>
      <c r="B18" s="42"/>
      <c r="C18" s="43">
        <v>1361</v>
      </c>
      <c r="D18" s="44" t="s">
        <v>3</v>
      </c>
      <c r="E18" s="160">
        <f t="shared" si="1"/>
        <v>2400</v>
      </c>
      <c r="F18" s="160">
        <f t="shared" si="1"/>
        <v>2400</v>
      </c>
      <c r="G18" s="161">
        <f t="shared" si="1"/>
        <v>3329.62</v>
      </c>
      <c r="H18" s="122">
        <f t="shared" si="0"/>
        <v>1.3873416666666667</v>
      </c>
      <c r="K18">
        <v>1361</v>
      </c>
      <c r="L18" s="188">
        <v>2400000</v>
      </c>
      <c r="M18" s="183">
        <v>2400000</v>
      </c>
      <c r="N18" s="189">
        <v>3329620</v>
      </c>
    </row>
    <row r="19" spans="1:14" s="78" customFormat="1" ht="15.75" customHeight="1">
      <c r="A19" s="159"/>
      <c r="B19" s="42"/>
      <c r="C19" s="43">
        <v>2460</v>
      </c>
      <c r="D19" s="44" t="s">
        <v>56</v>
      </c>
      <c r="E19" s="160">
        <f t="shared" si="1"/>
        <v>60</v>
      </c>
      <c r="F19" s="160">
        <f t="shared" si="1"/>
        <v>175</v>
      </c>
      <c r="G19" s="161">
        <f t="shared" si="1"/>
        <v>191.279</v>
      </c>
      <c r="H19" s="122">
        <f t="shared" si="0"/>
        <v>1.093022857142857</v>
      </c>
      <c r="K19">
        <v>2460</v>
      </c>
      <c r="L19" s="188">
        <v>60000</v>
      </c>
      <c r="M19" s="183">
        <v>175000</v>
      </c>
      <c r="N19" s="189">
        <v>191279</v>
      </c>
    </row>
    <row r="20" spans="1:14" s="78" customFormat="1" ht="15.75" customHeight="1">
      <c r="A20" s="159"/>
      <c r="B20" s="42"/>
      <c r="C20" s="43">
        <v>4112</v>
      </c>
      <c r="D20" s="44" t="s">
        <v>37</v>
      </c>
      <c r="E20" s="160">
        <f t="shared" si="1"/>
        <v>43374</v>
      </c>
      <c r="F20" s="160">
        <f t="shared" si="1"/>
        <v>43505</v>
      </c>
      <c r="G20" s="161">
        <f t="shared" si="1"/>
        <v>43505</v>
      </c>
      <c r="H20" s="122">
        <f t="shared" si="0"/>
        <v>1</v>
      </c>
      <c r="K20">
        <v>4112</v>
      </c>
      <c r="L20" s="188">
        <v>43374000</v>
      </c>
      <c r="M20" s="183">
        <v>43505000</v>
      </c>
      <c r="N20" s="189">
        <v>43505000</v>
      </c>
    </row>
    <row r="21" spans="1:14" s="78" customFormat="1" ht="15.75" customHeight="1">
      <c r="A21" s="159"/>
      <c r="B21" s="42"/>
      <c r="C21" s="43">
        <v>4116</v>
      </c>
      <c r="D21" s="44" t="s">
        <v>73</v>
      </c>
      <c r="E21" s="160">
        <f t="shared" si="1"/>
        <v>0</v>
      </c>
      <c r="F21" s="160">
        <f t="shared" si="1"/>
        <v>457.6</v>
      </c>
      <c r="G21" s="161">
        <f t="shared" si="1"/>
        <v>457.677</v>
      </c>
      <c r="H21" s="122">
        <f t="shared" si="0"/>
        <v>1.0001682692307692</v>
      </c>
      <c r="K21">
        <v>4116</v>
      </c>
      <c r="L21" s="188"/>
      <c r="M21" s="183">
        <v>457600</v>
      </c>
      <c r="N21" s="189">
        <v>457677</v>
      </c>
    </row>
    <row r="22" spans="1:14" s="78" customFormat="1" ht="15.75" customHeight="1">
      <c r="A22" s="159"/>
      <c r="B22" s="42"/>
      <c r="C22" s="43">
        <v>4121</v>
      </c>
      <c r="D22" s="44" t="s">
        <v>53</v>
      </c>
      <c r="E22" s="160">
        <f t="shared" si="1"/>
        <v>47495</v>
      </c>
      <c r="F22" s="160">
        <f t="shared" si="1"/>
        <v>49426</v>
      </c>
      <c r="G22" s="161">
        <f t="shared" si="1"/>
        <v>49422.293</v>
      </c>
      <c r="H22" s="122">
        <f t="shared" si="0"/>
        <v>0.9999249989883866</v>
      </c>
      <c r="K22">
        <v>4121</v>
      </c>
      <c r="L22" s="188">
        <v>47495000</v>
      </c>
      <c r="M22" s="183">
        <v>49426000</v>
      </c>
      <c r="N22" s="189">
        <v>49422293</v>
      </c>
    </row>
    <row r="23" spans="1:14" s="78" customFormat="1" ht="15.75" customHeight="1">
      <c r="A23" s="159"/>
      <c r="B23" s="42"/>
      <c r="C23" s="43">
        <v>4131</v>
      </c>
      <c r="D23" s="44" t="s">
        <v>13</v>
      </c>
      <c r="E23" s="160">
        <f t="shared" si="1"/>
        <v>32662</v>
      </c>
      <c r="F23" s="160">
        <f t="shared" si="1"/>
        <v>34462</v>
      </c>
      <c r="G23" s="161">
        <f t="shared" si="1"/>
        <v>34461.62293</v>
      </c>
      <c r="H23" s="122">
        <f>G23/F23</f>
        <v>0.9999890583831466</v>
      </c>
      <c r="K23">
        <v>4131</v>
      </c>
      <c r="L23" s="188">
        <v>32662000</v>
      </c>
      <c r="M23" s="183">
        <v>34462000</v>
      </c>
      <c r="N23" s="189">
        <v>34461622.93</v>
      </c>
    </row>
    <row r="24" spans="1:14" s="78" customFormat="1" ht="15.75" customHeight="1">
      <c r="A24" s="159"/>
      <c r="B24" s="42"/>
      <c r="C24" s="106">
        <v>4211</v>
      </c>
      <c r="D24" s="107" t="s">
        <v>82</v>
      </c>
      <c r="E24" s="160">
        <f>L24/1000</f>
        <v>0</v>
      </c>
      <c r="F24" s="160">
        <f>M24/1000</f>
        <v>2700</v>
      </c>
      <c r="G24" s="161">
        <f>N24/1000</f>
        <v>2700</v>
      </c>
      <c r="H24" s="122">
        <f>G24/F24</f>
        <v>1</v>
      </c>
      <c r="K24">
        <v>4211</v>
      </c>
      <c r="L24" s="188"/>
      <c r="M24" s="183">
        <v>2700000</v>
      </c>
      <c r="N24" s="189">
        <v>2700000</v>
      </c>
    </row>
    <row r="25" spans="1:14" s="78" customFormat="1" ht="15.75" customHeight="1" thickBot="1">
      <c r="A25" s="159"/>
      <c r="B25" s="47"/>
      <c r="C25" s="48">
        <v>4221</v>
      </c>
      <c r="D25" s="49" t="s">
        <v>80</v>
      </c>
      <c r="E25" s="160">
        <f t="shared" si="1"/>
        <v>0</v>
      </c>
      <c r="F25" s="160">
        <f t="shared" si="1"/>
        <v>10043</v>
      </c>
      <c r="G25" s="161">
        <f t="shared" si="1"/>
        <v>10043</v>
      </c>
      <c r="H25" s="122">
        <f>G25/F25</f>
        <v>1</v>
      </c>
      <c r="K25">
        <v>4221</v>
      </c>
      <c r="L25" s="188"/>
      <c r="M25" s="183">
        <v>10043000</v>
      </c>
      <c r="N25" s="189">
        <v>10043000</v>
      </c>
    </row>
    <row r="26" spans="1:14" s="78" customFormat="1" ht="15.75" customHeight="1">
      <c r="A26" s="159"/>
      <c r="B26" s="50">
        <v>1012</v>
      </c>
      <c r="C26" s="51"/>
      <c r="D26" s="52" t="s">
        <v>17</v>
      </c>
      <c r="E26" s="60">
        <f>SUM(E27)</f>
        <v>1900</v>
      </c>
      <c r="F26" s="60">
        <f>SUM(F27)</f>
        <v>1500</v>
      </c>
      <c r="G26" s="60">
        <f>SUM(G27)</f>
        <v>1486.9866000000002</v>
      </c>
      <c r="H26" s="121">
        <f t="shared" si="0"/>
        <v>0.9913244000000001</v>
      </c>
      <c r="K26"/>
      <c r="L26" s="190"/>
      <c r="M26" s="184"/>
      <c r="N26" s="191"/>
    </row>
    <row r="27" spans="1:14" s="78" customFormat="1" ht="15.75" customHeight="1" thickBot="1">
      <c r="A27" s="159"/>
      <c r="B27" s="47"/>
      <c r="C27" s="48">
        <v>2131</v>
      </c>
      <c r="D27" s="49" t="s">
        <v>7</v>
      </c>
      <c r="E27" s="164">
        <f>L27/1000</f>
        <v>1900</v>
      </c>
      <c r="F27" s="164">
        <f>M27/1000</f>
        <v>1500</v>
      </c>
      <c r="G27" s="165">
        <f>N27/1000</f>
        <v>1486.9866000000002</v>
      </c>
      <c r="H27" s="123">
        <f t="shared" si="0"/>
        <v>0.9913244000000001</v>
      </c>
      <c r="L27" s="188">
        <v>1900000</v>
      </c>
      <c r="M27" s="183">
        <v>1500000</v>
      </c>
      <c r="N27" s="189">
        <v>1486986.6</v>
      </c>
    </row>
    <row r="28" spans="1:14" s="78" customFormat="1" ht="15.75" customHeight="1">
      <c r="A28" s="159"/>
      <c r="B28" s="50">
        <v>2169</v>
      </c>
      <c r="C28" s="54"/>
      <c r="D28" s="55" t="s">
        <v>76</v>
      </c>
      <c r="E28" s="60">
        <f>SUM(E29)</f>
        <v>30</v>
      </c>
      <c r="F28" s="60">
        <f>SUM(F29)</f>
        <v>65</v>
      </c>
      <c r="G28" s="94">
        <f>SUM(G29)</f>
        <v>66.5</v>
      </c>
      <c r="H28" s="124">
        <f t="shared" si="0"/>
        <v>1.023076923076923</v>
      </c>
      <c r="L28" s="190"/>
      <c r="M28" s="184"/>
      <c r="N28" s="191"/>
    </row>
    <row r="29" spans="1:14" s="78" customFormat="1" ht="15.75" customHeight="1" thickBot="1">
      <c r="A29" s="159"/>
      <c r="B29" s="47"/>
      <c r="C29" s="48">
        <v>2210</v>
      </c>
      <c r="D29" s="56" t="s">
        <v>12</v>
      </c>
      <c r="E29" s="164">
        <f>L29/1000</f>
        <v>30</v>
      </c>
      <c r="F29" s="164">
        <f>M29/1000</f>
        <v>65</v>
      </c>
      <c r="G29" s="164">
        <f>N29/1000</f>
        <v>66.5</v>
      </c>
      <c r="H29" s="125">
        <f t="shared" si="0"/>
        <v>1.023076923076923</v>
      </c>
      <c r="L29" s="188">
        <v>30000</v>
      </c>
      <c r="M29" s="183">
        <v>65000</v>
      </c>
      <c r="N29" s="189">
        <v>66500</v>
      </c>
    </row>
    <row r="30" spans="1:14" s="78" customFormat="1" ht="15.75" customHeight="1">
      <c r="A30" s="159"/>
      <c r="B30" s="50">
        <v>2321</v>
      </c>
      <c r="C30" s="54"/>
      <c r="D30" s="115" t="s">
        <v>63</v>
      </c>
      <c r="E30" s="60">
        <f>SUM(E31)</f>
        <v>0</v>
      </c>
      <c r="F30" s="60">
        <f>SUM(F31)</f>
        <v>0</v>
      </c>
      <c r="G30" s="181">
        <f>SUM(G31)</f>
        <v>25.318</v>
      </c>
      <c r="H30" s="141" t="s">
        <v>9</v>
      </c>
      <c r="L30" s="190"/>
      <c r="M30" s="184"/>
      <c r="N30" s="191"/>
    </row>
    <row r="31" spans="1:14" s="78" customFormat="1" ht="15.75" customHeight="1" thickBot="1">
      <c r="A31" s="159"/>
      <c r="B31" s="47"/>
      <c r="C31" s="48">
        <v>2324</v>
      </c>
      <c r="D31" s="56" t="s">
        <v>15</v>
      </c>
      <c r="E31" s="164">
        <f>L31/1000</f>
        <v>0</v>
      </c>
      <c r="F31" s="164">
        <f>M31/1000</f>
        <v>0</v>
      </c>
      <c r="G31" s="164">
        <f>N31/1000</f>
        <v>25.318</v>
      </c>
      <c r="H31" s="125" t="s">
        <v>9</v>
      </c>
      <c r="L31" s="188"/>
      <c r="M31" s="183"/>
      <c r="N31" s="189">
        <v>25318</v>
      </c>
    </row>
    <row r="32" spans="1:14" s="78" customFormat="1" ht="15.75" customHeight="1">
      <c r="A32" s="159"/>
      <c r="B32" s="50">
        <v>3111</v>
      </c>
      <c r="C32" s="54"/>
      <c r="D32" s="115" t="s">
        <v>18</v>
      </c>
      <c r="E32" s="60">
        <f>SUM(E33)</f>
        <v>0</v>
      </c>
      <c r="F32" s="60">
        <f>SUM(F33)</f>
        <v>646</v>
      </c>
      <c r="G32" s="94">
        <f>SUM(G33)</f>
        <v>646</v>
      </c>
      <c r="H32" s="124">
        <f t="shared" si="0"/>
        <v>1</v>
      </c>
      <c r="L32" s="190"/>
      <c r="M32" s="184"/>
      <c r="N32" s="191"/>
    </row>
    <row r="33" spans="1:14" s="78" customFormat="1" ht="15.75" customHeight="1" thickBot="1">
      <c r="A33" s="159"/>
      <c r="B33" s="47"/>
      <c r="C33" s="48">
        <v>2122</v>
      </c>
      <c r="D33" s="56" t="s">
        <v>74</v>
      </c>
      <c r="E33" s="164">
        <f>L33/1000</f>
        <v>0</v>
      </c>
      <c r="F33" s="164">
        <f>M33/1000</f>
        <v>646</v>
      </c>
      <c r="G33" s="164">
        <f>N33/1000</f>
        <v>646</v>
      </c>
      <c r="H33" s="125">
        <f t="shared" si="0"/>
        <v>1</v>
      </c>
      <c r="L33" s="188"/>
      <c r="M33" s="183">
        <v>646000</v>
      </c>
      <c r="N33" s="189">
        <v>646000</v>
      </c>
    </row>
    <row r="34" spans="1:14" s="78" customFormat="1" ht="15.75" customHeight="1">
      <c r="A34" s="159"/>
      <c r="B34" s="50">
        <v>3113</v>
      </c>
      <c r="C34" s="54"/>
      <c r="D34" s="114" t="s">
        <v>21</v>
      </c>
      <c r="E34" s="60">
        <f>SUM(E35)</f>
        <v>0</v>
      </c>
      <c r="F34" s="60">
        <f>SUM(F35)</f>
        <v>769</v>
      </c>
      <c r="G34" s="94">
        <f>SUM(G35)</f>
        <v>769</v>
      </c>
      <c r="H34" s="124">
        <f t="shared" si="0"/>
        <v>1</v>
      </c>
      <c r="L34" s="190"/>
      <c r="M34" s="184"/>
      <c r="N34" s="191"/>
    </row>
    <row r="35" spans="1:14" s="78" customFormat="1" ht="15.75" customHeight="1" thickBot="1">
      <c r="A35" s="159"/>
      <c r="B35" s="47"/>
      <c r="C35" s="48">
        <v>2122</v>
      </c>
      <c r="D35" s="56" t="s">
        <v>74</v>
      </c>
      <c r="E35" s="164">
        <f>L35/1000</f>
        <v>0</v>
      </c>
      <c r="F35" s="164">
        <f>M35/1000</f>
        <v>769</v>
      </c>
      <c r="G35" s="164">
        <f>N35/1000</f>
        <v>769</v>
      </c>
      <c r="H35" s="125">
        <f t="shared" si="0"/>
        <v>1</v>
      </c>
      <c r="L35" s="188"/>
      <c r="M35" s="183">
        <v>769000</v>
      </c>
      <c r="N35" s="189">
        <v>769000</v>
      </c>
    </row>
    <row r="36" spans="1:14" s="78" customFormat="1" ht="15.75" customHeight="1">
      <c r="A36" s="159"/>
      <c r="B36" s="50">
        <v>3141</v>
      </c>
      <c r="C36" s="54"/>
      <c r="D36" s="57" t="s">
        <v>22</v>
      </c>
      <c r="E36" s="60">
        <f>SUM(E37)</f>
        <v>0</v>
      </c>
      <c r="F36" s="60">
        <f>SUM(F37)</f>
        <v>446</v>
      </c>
      <c r="G36" s="94">
        <f>SUM(G37)</f>
        <v>446</v>
      </c>
      <c r="H36" s="124">
        <f t="shared" si="0"/>
        <v>1</v>
      </c>
      <c r="L36" s="190"/>
      <c r="M36" s="184"/>
      <c r="N36" s="191"/>
    </row>
    <row r="37" spans="1:14" s="78" customFormat="1" ht="15.75" customHeight="1" thickBot="1">
      <c r="A37" s="159"/>
      <c r="B37" s="47"/>
      <c r="C37" s="48">
        <v>2122</v>
      </c>
      <c r="D37" s="56" t="s">
        <v>74</v>
      </c>
      <c r="E37" s="164">
        <f>L37/1000</f>
        <v>0</v>
      </c>
      <c r="F37" s="164">
        <f>M37/1000</f>
        <v>446</v>
      </c>
      <c r="G37" s="164">
        <f>N37/1000</f>
        <v>446</v>
      </c>
      <c r="H37" s="125">
        <f t="shared" si="0"/>
        <v>1</v>
      </c>
      <c r="L37" s="188"/>
      <c r="M37" s="183">
        <v>446000</v>
      </c>
      <c r="N37" s="189">
        <v>446000</v>
      </c>
    </row>
    <row r="38" spans="1:14" s="78" customFormat="1" ht="15.75" customHeight="1">
      <c r="A38" s="159"/>
      <c r="B38" s="50">
        <v>3319</v>
      </c>
      <c r="C38" s="54"/>
      <c r="D38" s="114" t="s">
        <v>75</v>
      </c>
      <c r="E38" s="60">
        <f>SUM(E39)</f>
        <v>0</v>
      </c>
      <c r="F38" s="60">
        <f>SUM(F39)</f>
        <v>110</v>
      </c>
      <c r="G38" s="94">
        <f>SUM(G39)</f>
        <v>110</v>
      </c>
      <c r="H38" s="124">
        <f t="shared" si="0"/>
        <v>1</v>
      </c>
      <c r="L38" s="190"/>
      <c r="M38" s="184"/>
      <c r="N38" s="191"/>
    </row>
    <row r="39" spans="1:14" s="78" customFormat="1" ht="15.75" customHeight="1" thickBot="1">
      <c r="A39" s="159"/>
      <c r="B39" s="47"/>
      <c r="C39" s="48">
        <v>2122</v>
      </c>
      <c r="D39" s="56" t="s">
        <v>74</v>
      </c>
      <c r="E39" s="164">
        <f>L39/1000</f>
        <v>0</v>
      </c>
      <c r="F39" s="164">
        <f>M39/1000</f>
        <v>110</v>
      </c>
      <c r="G39" s="164">
        <f>N39/1000</f>
        <v>110</v>
      </c>
      <c r="H39" s="125">
        <f t="shared" si="0"/>
        <v>1</v>
      </c>
      <c r="L39" s="188"/>
      <c r="M39" s="183">
        <v>110000</v>
      </c>
      <c r="N39" s="189">
        <v>110000</v>
      </c>
    </row>
    <row r="40" spans="1:14" s="78" customFormat="1" ht="15.75" customHeight="1">
      <c r="A40" s="159"/>
      <c r="B40" s="53">
        <v>3511</v>
      </c>
      <c r="C40" s="54"/>
      <c r="D40" s="55" t="s">
        <v>77</v>
      </c>
      <c r="E40" s="64">
        <f>SUM(E41:E42)</f>
        <v>0</v>
      </c>
      <c r="F40" s="60">
        <f>SUM(F41:F42)</f>
        <v>50</v>
      </c>
      <c r="G40" s="63">
        <f>SUM(G41:G42)</f>
        <v>57.014880000000005</v>
      </c>
      <c r="H40" s="124">
        <f t="shared" si="0"/>
        <v>1.1402976</v>
      </c>
      <c r="L40" s="192"/>
      <c r="M40" s="182"/>
      <c r="N40" s="193"/>
    </row>
    <row r="41" spans="1:14" s="78" customFormat="1" ht="15.75" customHeight="1">
      <c r="A41" s="159"/>
      <c r="B41" s="42"/>
      <c r="C41" s="43">
        <v>2310</v>
      </c>
      <c r="D41" s="44" t="s">
        <v>45</v>
      </c>
      <c r="E41" s="61">
        <f aca="true" t="shared" si="2" ref="E41:G42">L41/1000</f>
        <v>0</v>
      </c>
      <c r="F41" s="61">
        <f t="shared" si="2"/>
        <v>28</v>
      </c>
      <c r="G41" s="61">
        <f t="shared" si="2"/>
        <v>30.26488</v>
      </c>
      <c r="H41" s="126">
        <f t="shared" si="0"/>
        <v>1.0808885714285714</v>
      </c>
      <c r="L41" s="188"/>
      <c r="M41" s="183">
        <v>28000</v>
      </c>
      <c r="N41" s="189">
        <v>30264.88</v>
      </c>
    </row>
    <row r="42" spans="1:14" s="78" customFormat="1" ht="15.75" customHeight="1" thickBot="1">
      <c r="A42" s="159"/>
      <c r="B42" s="47"/>
      <c r="C42" s="70">
        <v>3113</v>
      </c>
      <c r="D42" s="95" t="s">
        <v>46</v>
      </c>
      <c r="E42" s="145">
        <f t="shared" si="2"/>
        <v>0</v>
      </c>
      <c r="F42" s="145">
        <f t="shared" si="2"/>
        <v>22</v>
      </c>
      <c r="G42" s="62">
        <f t="shared" si="2"/>
        <v>26.75</v>
      </c>
      <c r="H42" s="142">
        <f t="shared" si="0"/>
        <v>1.2159090909090908</v>
      </c>
      <c r="L42" s="188"/>
      <c r="M42" s="183">
        <v>22000</v>
      </c>
      <c r="N42" s="189">
        <v>26750</v>
      </c>
    </row>
    <row r="43" spans="1:14" s="78" customFormat="1" ht="15.75" customHeight="1">
      <c r="A43" s="159"/>
      <c r="B43" s="53">
        <v>3612</v>
      </c>
      <c r="C43" s="54"/>
      <c r="D43" s="57" t="s">
        <v>24</v>
      </c>
      <c r="E43" s="64">
        <f>SUM(E44:E45)</f>
        <v>0</v>
      </c>
      <c r="F43" s="60">
        <f>SUM(F44:F45)</f>
        <v>2024</v>
      </c>
      <c r="G43" s="63">
        <f>SUM(G44:G45)</f>
        <v>2067.9345</v>
      </c>
      <c r="H43" s="124">
        <f t="shared" si="0"/>
        <v>1.0217067687747035</v>
      </c>
      <c r="L43" s="192"/>
      <c r="M43" s="182"/>
      <c r="N43" s="193"/>
    </row>
    <row r="44" spans="1:14" s="78" customFormat="1" ht="15.75" customHeight="1">
      <c r="A44" s="159"/>
      <c r="B44" s="42"/>
      <c r="C44" s="43">
        <v>2324</v>
      </c>
      <c r="D44" s="44" t="s">
        <v>15</v>
      </c>
      <c r="E44" s="61">
        <f aca="true" t="shared" si="3" ref="E44:G45">L44/1000</f>
        <v>0</v>
      </c>
      <c r="F44" s="61">
        <f t="shared" si="3"/>
        <v>2024</v>
      </c>
      <c r="G44" s="61">
        <f t="shared" si="3"/>
        <v>2023.606</v>
      </c>
      <c r="H44" s="126">
        <f t="shared" si="0"/>
        <v>0.9998053359683794</v>
      </c>
      <c r="L44" s="188"/>
      <c r="M44" s="183">
        <v>2024000</v>
      </c>
      <c r="N44" s="189">
        <v>2023606</v>
      </c>
    </row>
    <row r="45" spans="1:14" s="78" customFormat="1" ht="15.75" customHeight="1" thickBot="1">
      <c r="A45" s="159"/>
      <c r="B45" s="47"/>
      <c r="C45" s="70">
        <v>3113</v>
      </c>
      <c r="D45" s="95" t="s">
        <v>46</v>
      </c>
      <c r="E45" s="145">
        <f t="shared" si="3"/>
        <v>0</v>
      </c>
      <c r="F45" s="145">
        <f t="shared" si="3"/>
        <v>0</v>
      </c>
      <c r="G45" s="145">
        <f t="shared" si="3"/>
        <v>44.3285</v>
      </c>
      <c r="H45" s="125" t="s">
        <v>9</v>
      </c>
      <c r="L45" s="188"/>
      <c r="M45" s="183"/>
      <c r="N45" s="189">
        <v>44328.5</v>
      </c>
    </row>
    <row r="46" spans="1:14" s="78" customFormat="1" ht="15.75" customHeight="1">
      <c r="A46" s="159"/>
      <c r="B46" s="53">
        <v>3613</v>
      </c>
      <c r="C46" s="51"/>
      <c r="D46" s="52" t="s">
        <v>30</v>
      </c>
      <c r="E46" s="64">
        <f>SUM(E47:E48)</f>
        <v>3320</v>
      </c>
      <c r="F46" s="64">
        <f>SUM(F47:F48)</f>
        <v>3332</v>
      </c>
      <c r="G46" s="64">
        <f>SUM(G47:G48)</f>
        <v>3540.2125</v>
      </c>
      <c r="H46" s="141">
        <f t="shared" si="0"/>
        <v>1.0624887454981993</v>
      </c>
      <c r="L46" s="192"/>
      <c r="M46" s="182"/>
      <c r="N46" s="193"/>
    </row>
    <row r="47" spans="1:14" s="78" customFormat="1" ht="15.75" customHeight="1">
      <c r="A47" s="159"/>
      <c r="B47" s="42"/>
      <c r="C47" s="43">
        <v>2132</v>
      </c>
      <c r="D47" s="44" t="s">
        <v>11</v>
      </c>
      <c r="E47" s="167">
        <f aca="true" t="shared" si="4" ref="E47:G48">L47/1000</f>
        <v>3320</v>
      </c>
      <c r="F47" s="167">
        <f t="shared" si="4"/>
        <v>3332</v>
      </c>
      <c r="G47" s="167">
        <f t="shared" si="4"/>
        <v>3531.4735</v>
      </c>
      <c r="H47" s="126">
        <f t="shared" si="0"/>
        <v>1.0598659963985595</v>
      </c>
      <c r="L47" s="188">
        <v>3320000</v>
      </c>
      <c r="M47" s="183">
        <v>3332000</v>
      </c>
      <c r="N47" s="189">
        <v>3531473.5</v>
      </c>
    </row>
    <row r="48" spans="1:14" s="78" customFormat="1" ht="15.75" customHeight="1" thickBot="1">
      <c r="A48" s="159"/>
      <c r="B48" s="42"/>
      <c r="C48" s="43">
        <v>2324</v>
      </c>
      <c r="D48" s="44" t="s">
        <v>15</v>
      </c>
      <c r="E48" s="164">
        <f t="shared" si="4"/>
        <v>0</v>
      </c>
      <c r="F48" s="164">
        <f t="shared" si="4"/>
        <v>0</v>
      </c>
      <c r="G48" s="164">
        <f t="shared" si="4"/>
        <v>8.739</v>
      </c>
      <c r="H48" s="125" t="s">
        <v>9</v>
      </c>
      <c r="L48" s="188"/>
      <c r="M48" s="183"/>
      <c r="N48" s="189">
        <v>8739</v>
      </c>
    </row>
    <row r="49" spans="1:14" s="78" customFormat="1" ht="15.75" customHeight="1">
      <c r="A49" s="159"/>
      <c r="B49" s="53">
        <v>3632</v>
      </c>
      <c r="C49" s="51"/>
      <c r="D49" s="116" t="s">
        <v>25</v>
      </c>
      <c r="E49" s="64">
        <f>SUM(E50:E50)</f>
        <v>0</v>
      </c>
      <c r="F49" s="60">
        <f>SUM(F50:F50)</f>
        <v>7</v>
      </c>
      <c r="G49" s="94">
        <f>SUM(G50:G50)</f>
        <v>7.34</v>
      </c>
      <c r="H49" s="124">
        <f t="shared" si="0"/>
        <v>1.0485714285714285</v>
      </c>
      <c r="L49" s="192"/>
      <c r="M49" s="182"/>
      <c r="N49" s="193"/>
    </row>
    <row r="50" spans="1:14" s="78" customFormat="1" ht="15.75" customHeight="1" thickBot="1">
      <c r="A50" s="159"/>
      <c r="B50" s="42"/>
      <c r="C50" s="43">
        <v>2324</v>
      </c>
      <c r="D50" s="44" t="s">
        <v>15</v>
      </c>
      <c r="E50" s="162">
        <f>L50/1000</f>
        <v>0</v>
      </c>
      <c r="F50" s="162">
        <f>M50/1000</f>
        <v>7</v>
      </c>
      <c r="G50" s="163">
        <f>N50/1000</f>
        <v>7.34</v>
      </c>
      <c r="H50" s="125">
        <f t="shared" si="0"/>
        <v>1.0485714285714285</v>
      </c>
      <c r="L50" s="188"/>
      <c r="M50" s="183">
        <v>7000</v>
      </c>
      <c r="N50" s="189">
        <v>7340</v>
      </c>
    </row>
    <row r="51" spans="1:14" s="78" customFormat="1" ht="15.75" customHeight="1">
      <c r="A51" s="159"/>
      <c r="B51" s="53">
        <v>3749</v>
      </c>
      <c r="C51" s="51"/>
      <c r="D51" s="116" t="s">
        <v>72</v>
      </c>
      <c r="E51" s="64">
        <f>SUM(E52:E52)</f>
        <v>0</v>
      </c>
      <c r="F51" s="60">
        <f>SUM(F52:F52)</f>
        <v>4</v>
      </c>
      <c r="G51" s="94">
        <f>SUM(G52:G52)</f>
        <v>4</v>
      </c>
      <c r="H51" s="124">
        <f t="shared" si="0"/>
        <v>1</v>
      </c>
      <c r="L51" s="192"/>
      <c r="M51" s="182"/>
      <c r="N51" s="193"/>
    </row>
    <row r="52" spans="1:14" s="78" customFormat="1" ht="15.75" customHeight="1" thickBot="1">
      <c r="A52" s="159"/>
      <c r="B52" s="42"/>
      <c r="C52" s="43">
        <v>2210</v>
      </c>
      <c r="D52" s="44" t="s">
        <v>12</v>
      </c>
      <c r="E52" s="162">
        <f>L52/1000</f>
        <v>0</v>
      </c>
      <c r="F52" s="162">
        <f>M52/1000</f>
        <v>4</v>
      </c>
      <c r="G52" s="163">
        <f>N52/1000</f>
        <v>4</v>
      </c>
      <c r="H52" s="125">
        <f t="shared" si="0"/>
        <v>1</v>
      </c>
      <c r="L52" s="188"/>
      <c r="M52" s="183">
        <v>4000</v>
      </c>
      <c r="N52" s="189">
        <v>4000</v>
      </c>
    </row>
    <row r="53" spans="1:14" s="78" customFormat="1" ht="15.75" customHeight="1">
      <c r="A53" s="159"/>
      <c r="B53" s="66">
        <v>4175</v>
      </c>
      <c r="C53" s="51"/>
      <c r="D53" s="116" t="s">
        <v>31</v>
      </c>
      <c r="E53" s="64">
        <f>SUM(E54)</f>
        <v>0</v>
      </c>
      <c r="F53" s="60">
        <f>SUM(F54)</f>
        <v>0</v>
      </c>
      <c r="G53" s="60">
        <f>SUM(G54)</f>
        <v>3.203</v>
      </c>
      <c r="H53" s="121" t="s">
        <v>9</v>
      </c>
      <c r="L53" s="192"/>
      <c r="M53" s="182"/>
      <c r="N53" s="193"/>
    </row>
    <row r="54" spans="1:14" s="78" customFormat="1" ht="15.75" customHeight="1" thickBot="1">
      <c r="A54" s="159"/>
      <c r="B54" s="71"/>
      <c r="C54" s="48">
        <v>2229</v>
      </c>
      <c r="D54" s="49" t="s">
        <v>54</v>
      </c>
      <c r="E54" s="162">
        <f>L54/1000</f>
        <v>0</v>
      </c>
      <c r="F54" s="162">
        <f>M54/1000</f>
        <v>0</v>
      </c>
      <c r="G54" s="163">
        <f>N54/1000</f>
        <v>3.203</v>
      </c>
      <c r="H54" s="123" t="s">
        <v>9</v>
      </c>
      <c r="L54" s="188"/>
      <c r="M54" s="183"/>
      <c r="N54" s="189">
        <v>3203</v>
      </c>
    </row>
    <row r="55" spans="1:14" s="78" customFormat="1" ht="15.75" customHeight="1">
      <c r="A55" s="159"/>
      <c r="B55" s="50">
        <v>4329</v>
      </c>
      <c r="C55" s="51"/>
      <c r="D55" s="52" t="s">
        <v>34</v>
      </c>
      <c r="E55" s="64">
        <f>SUM(E56)</f>
        <v>0</v>
      </c>
      <c r="F55" s="60">
        <f>SUM(F56)</f>
        <v>0</v>
      </c>
      <c r="G55" s="63">
        <f>SUM(G56)</f>
        <v>17.962</v>
      </c>
      <c r="H55" s="121" t="s">
        <v>9</v>
      </c>
      <c r="L55" s="192"/>
      <c r="M55" s="182"/>
      <c r="N55" s="193"/>
    </row>
    <row r="56" spans="1:14" s="78" customFormat="1" ht="15.75" customHeight="1" thickBot="1">
      <c r="A56" s="166"/>
      <c r="B56" s="47"/>
      <c r="C56" s="48">
        <v>2324</v>
      </c>
      <c r="D56" s="49" t="s">
        <v>15</v>
      </c>
      <c r="E56" s="162">
        <f>L56/1000</f>
        <v>0</v>
      </c>
      <c r="F56" s="162">
        <f>M56/1000</f>
        <v>0</v>
      </c>
      <c r="G56" s="163">
        <f>N56/1000</f>
        <v>17.962</v>
      </c>
      <c r="H56" s="123" t="s">
        <v>9</v>
      </c>
      <c r="L56" s="188"/>
      <c r="M56" s="183"/>
      <c r="N56" s="189">
        <v>17962</v>
      </c>
    </row>
    <row r="57" spans="1:14" s="78" customFormat="1" ht="15.75" customHeight="1">
      <c r="A57" s="166"/>
      <c r="B57" s="53">
        <v>6171</v>
      </c>
      <c r="C57" s="54"/>
      <c r="D57" s="55" t="s">
        <v>19</v>
      </c>
      <c r="E57" s="64">
        <f>SUM(E58:E64)</f>
        <v>292</v>
      </c>
      <c r="F57" s="60">
        <f>SUM(F58:F64)</f>
        <v>155</v>
      </c>
      <c r="G57" s="94">
        <f>SUM(G58:G64)</f>
        <v>164.92467</v>
      </c>
      <c r="H57" s="124">
        <f aca="true" t="shared" si="5" ref="H57:H66">G57/F57</f>
        <v>1.064030129032258</v>
      </c>
      <c r="L57" s="192"/>
      <c r="M57" s="182"/>
      <c r="N57" s="193"/>
    </row>
    <row r="58" spans="1:14" s="78" customFormat="1" ht="15.75" customHeight="1">
      <c r="A58" s="166"/>
      <c r="B58" s="42"/>
      <c r="C58" s="43">
        <v>2111</v>
      </c>
      <c r="D58" s="44" t="s">
        <v>6</v>
      </c>
      <c r="E58" s="167">
        <f aca="true" t="shared" si="6" ref="E58:G64">L58/1000</f>
        <v>100</v>
      </c>
      <c r="F58" s="167">
        <f t="shared" si="6"/>
        <v>20</v>
      </c>
      <c r="G58" s="168">
        <f t="shared" si="6"/>
        <v>25</v>
      </c>
      <c r="H58" s="128">
        <f t="shared" si="5"/>
        <v>1.25</v>
      </c>
      <c r="K58">
        <v>2111</v>
      </c>
      <c r="L58" s="188">
        <v>100000</v>
      </c>
      <c r="M58" s="183">
        <v>20000</v>
      </c>
      <c r="N58" s="189">
        <v>25000</v>
      </c>
    </row>
    <row r="59" spans="1:14" s="78" customFormat="1" ht="15.75" customHeight="1">
      <c r="A59" s="166"/>
      <c r="B59" s="42"/>
      <c r="C59" s="43">
        <v>2132</v>
      </c>
      <c r="D59" s="44" t="s">
        <v>8</v>
      </c>
      <c r="E59" s="167">
        <f t="shared" si="6"/>
        <v>60</v>
      </c>
      <c r="F59" s="167">
        <f t="shared" si="6"/>
        <v>60</v>
      </c>
      <c r="G59" s="168">
        <f t="shared" si="6"/>
        <v>53.883669999999995</v>
      </c>
      <c r="H59" s="128">
        <f t="shared" si="5"/>
        <v>0.8980611666666666</v>
      </c>
      <c r="K59">
        <v>2132</v>
      </c>
      <c r="L59" s="188">
        <v>60000</v>
      </c>
      <c r="M59" s="183">
        <v>60000</v>
      </c>
      <c r="N59" s="189">
        <v>53883.67</v>
      </c>
    </row>
    <row r="60" spans="1:14" s="78" customFormat="1" ht="15.75" customHeight="1">
      <c r="A60" s="166"/>
      <c r="B60" s="42"/>
      <c r="C60" s="43">
        <v>2210</v>
      </c>
      <c r="D60" s="44" t="s">
        <v>12</v>
      </c>
      <c r="E60" s="167">
        <f t="shared" si="6"/>
        <v>30</v>
      </c>
      <c r="F60" s="167">
        <f t="shared" si="6"/>
        <v>30</v>
      </c>
      <c r="G60" s="168">
        <f t="shared" si="6"/>
        <v>20.9</v>
      </c>
      <c r="H60" s="128">
        <f t="shared" si="5"/>
        <v>0.6966666666666667</v>
      </c>
      <c r="K60">
        <v>2210</v>
      </c>
      <c r="L60" s="188">
        <v>30000</v>
      </c>
      <c r="M60" s="183">
        <v>30000</v>
      </c>
      <c r="N60" s="189">
        <v>20900</v>
      </c>
    </row>
    <row r="61" spans="1:14" s="78" customFormat="1" ht="15.75" customHeight="1">
      <c r="A61" s="166"/>
      <c r="B61" s="42"/>
      <c r="C61" s="43">
        <v>2310</v>
      </c>
      <c r="D61" s="120" t="s">
        <v>45</v>
      </c>
      <c r="E61" s="167">
        <f t="shared" si="6"/>
        <v>2</v>
      </c>
      <c r="F61" s="167">
        <f t="shared" si="6"/>
        <v>20</v>
      </c>
      <c r="G61" s="168">
        <f t="shared" si="6"/>
        <v>20</v>
      </c>
      <c r="H61" s="128">
        <f t="shared" si="5"/>
        <v>1</v>
      </c>
      <c r="K61">
        <v>2310</v>
      </c>
      <c r="L61" s="188">
        <v>2000</v>
      </c>
      <c r="M61" s="183">
        <v>20000</v>
      </c>
      <c r="N61" s="189">
        <v>20000</v>
      </c>
    </row>
    <row r="62" spans="1:14" s="78" customFormat="1" ht="15.75" customHeight="1">
      <c r="A62" s="166"/>
      <c r="B62" s="42"/>
      <c r="C62" s="43">
        <v>2321</v>
      </c>
      <c r="D62" s="93" t="s">
        <v>14</v>
      </c>
      <c r="E62" s="167">
        <f t="shared" si="6"/>
        <v>0</v>
      </c>
      <c r="F62" s="167">
        <f t="shared" si="6"/>
        <v>14</v>
      </c>
      <c r="G62" s="168">
        <f t="shared" si="6"/>
        <v>34</v>
      </c>
      <c r="H62" s="128">
        <f t="shared" si="5"/>
        <v>2.4285714285714284</v>
      </c>
      <c r="K62">
        <v>2321</v>
      </c>
      <c r="L62" s="188"/>
      <c r="M62" s="183">
        <v>14000</v>
      </c>
      <c r="N62" s="189">
        <v>34000</v>
      </c>
    </row>
    <row r="63" spans="1:14" s="78" customFormat="1" ht="15.75" customHeight="1">
      <c r="A63" s="166"/>
      <c r="B63" s="42"/>
      <c r="C63" s="43">
        <v>2324</v>
      </c>
      <c r="D63" s="44" t="s">
        <v>15</v>
      </c>
      <c r="E63" s="167">
        <f t="shared" si="6"/>
        <v>0</v>
      </c>
      <c r="F63" s="167">
        <f t="shared" si="6"/>
        <v>8</v>
      </c>
      <c r="G63" s="168">
        <f t="shared" si="6"/>
        <v>8.148</v>
      </c>
      <c r="H63" s="128">
        <f t="shared" si="5"/>
        <v>1.0185</v>
      </c>
      <c r="K63">
        <v>2324</v>
      </c>
      <c r="L63" s="188"/>
      <c r="M63" s="183">
        <v>8000</v>
      </c>
      <c r="N63" s="189">
        <v>8148</v>
      </c>
    </row>
    <row r="64" spans="1:14" s="78" customFormat="1" ht="15.75" customHeight="1" thickBot="1">
      <c r="A64" s="166"/>
      <c r="B64" s="47"/>
      <c r="C64" s="48">
        <v>2329</v>
      </c>
      <c r="D64" s="56" t="s">
        <v>55</v>
      </c>
      <c r="E64" s="162">
        <f t="shared" si="6"/>
        <v>100</v>
      </c>
      <c r="F64" s="162">
        <f t="shared" si="6"/>
        <v>3</v>
      </c>
      <c r="G64" s="163">
        <f t="shared" si="6"/>
        <v>2.993</v>
      </c>
      <c r="H64" s="128">
        <f t="shared" si="5"/>
        <v>0.9976666666666666</v>
      </c>
      <c r="K64">
        <v>2329</v>
      </c>
      <c r="L64" s="188">
        <v>100000</v>
      </c>
      <c r="M64" s="183">
        <v>3000</v>
      </c>
      <c r="N64" s="189">
        <v>2993</v>
      </c>
    </row>
    <row r="65" spans="1:14" s="78" customFormat="1" ht="15.75" customHeight="1">
      <c r="A65" s="166"/>
      <c r="B65" s="50">
        <v>6310</v>
      </c>
      <c r="C65" s="54"/>
      <c r="D65" s="55" t="s">
        <v>20</v>
      </c>
      <c r="E65" s="68">
        <f>SUM(E66)</f>
        <v>150</v>
      </c>
      <c r="F65" s="69">
        <f>SUM(F66)</f>
        <v>363</v>
      </c>
      <c r="G65" s="63">
        <f>SUM(G66)</f>
        <v>408.45534999999995</v>
      </c>
      <c r="H65" s="121">
        <f t="shared" si="5"/>
        <v>1.1252213498622587</v>
      </c>
      <c r="L65" s="192"/>
      <c r="M65" s="182"/>
      <c r="N65" s="193"/>
    </row>
    <row r="66" spans="1:14" s="78" customFormat="1" ht="15.75" customHeight="1" thickBot="1">
      <c r="A66" s="159"/>
      <c r="B66" s="47"/>
      <c r="C66" s="48">
        <v>2141</v>
      </c>
      <c r="D66" s="49" t="s">
        <v>10</v>
      </c>
      <c r="E66" s="162">
        <f>L66/1000</f>
        <v>150</v>
      </c>
      <c r="F66" s="162">
        <f>M66/1000</f>
        <v>363</v>
      </c>
      <c r="G66" s="163">
        <f>N66/1000</f>
        <v>408.45534999999995</v>
      </c>
      <c r="H66" s="123">
        <f t="shared" si="5"/>
        <v>1.1252213498622587</v>
      </c>
      <c r="L66" s="188">
        <v>150000</v>
      </c>
      <c r="M66" s="183">
        <v>363000</v>
      </c>
      <c r="N66" s="189">
        <v>408455.35</v>
      </c>
    </row>
    <row r="67" spans="1:14" s="78" customFormat="1" ht="15.75" customHeight="1">
      <c r="A67" s="159"/>
      <c r="B67" s="66">
        <v>6399</v>
      </c>
      <c r="C67" s="54"/>
      <c r="D67" s="55" t="s">
        <v>32</v>
      </c>
      <c r="E67" s="64">
        <f>SUM(E68)</f>
        <v>0</v>
      </c>
      <c r="F67" s="60">
        <f>SUM(F68)</f>
        <v>0</v>
      </c>
      <c r="G67" s="63">
        <f>SUM(G68)</f>
        <v>-0.8853</v>
      </c>
      <c r="H67" s="124" t="s">
        <v>9</v>
      </c>
      <c r="L67" s="192"/>
      <c r="M67" s="182"/>
      <c r="N67" s="193"/>
    </row>
    <row r="68" spans="1:14" s="78" customFormat="1" ht="15.75" customHeight="1" thickBot="1">
      <c r="A68" s="159"/>
      <c r="B68" s="71"/>
      <c r="C68" s="48">
        <v>2328</v>
      </c>
      <c r="D68" s="49" t="s">
        <v>16</v>
      </c>
      <c r="E68" s="162">
        <f>L68/1000</f>
        <v>0</v>
      </c>
      <c r="F68" s="162">
        <f>M68/1000</f>
        <v>0</v>
      </c>
      <c r="G68" s="163">
        <f>N68/1000</f>
        <v>-0.8853</v>
      </c>
      <c r="H68" s="127" t="s">
        <v>9</v>
      </c>
      <c r="L68" s="188"/>
      <c r="M68" s="183"/>
      <c r="N68" s="189">
        <v>-885.3</v>
      </c>
    </row>
    <row r="69" spans="1:14" s="78" customFormat="1" ht="15.75" customHeight="1">
      <c r="A69" s="159"/>
      <c r="B69" s="66">
        <v>6402</v>
      </c>
      <c r="C69" s="54"/>
      <c r="D69" s="55" t="s">
        <v>78</v>
      </c>
      <c r="E69" s="64">
        <f>SUM(E70)</f>
        <v>0</v>
      </c>
      <c r="F69" s="60">
        <f>SUM(F70)</f>
        <v>1888</v>
      </c>
      <c r="G69" s="63">
        <f>SUM(G70)</f>
        <v>1888.3971000000001</v>
      </c>
      <c r="H69" s="124">
        <f>G69/F69</f>
        <v>1.0002103283898305</v>
      </c>
      <c r="L69" s="192"/>
      <c r="M69" s="182"/>
      <c r="N69" s="193"/>
    </row>
    <row r="70" spans="1:14" s="78" customFormat="1" ht="15.75" customHeight="1" thickBot="1">
      <c r="A70" s="159"/>
      <c r="B70" s="71"/>
      <c r="C70" s="48">
        <v>2223</v>
      </c>
      <c r="D70" s="49" t="s">
        <v>79</v>
      </c>
      <c r="E70" s="162">
        <f>L70/1000</f>
        <v>0</v>
      </c>
      <c r="F70" s="162">
        <f>M70/1000</f>
        <v>1888</v>
      </c>
      <c r="G70" s="163">
        <f>N70/1000</f>
        <v>1888.3971000000001</v>
      </c>
      <c r="H70" s="125">
        <f>G70/F70</f>
        <v>1.0002103283898305</v>
      </c>
      <c r="L70" s="188"/>
      <c r="M70" s="183">
        <v>1888000</v>
      </c>
      <c r="N70" s="189">
        <v>1888397.1</v>
      </c>
    </row>
    <row r="71" spans="1:14" s="78" customFormat="1" ht="15.75" customHeight="1">
      <c r="A71" s="159"/>
      <c r="B71" s="66">
        <v>6409</v>
      </c>
      <c r="C71" s="54"/>
      <c r="D71" s="55" t="s">
        <v>83</v>
      </c>
      <c r="E71" s="64">
        <f>SUM(E72)</f>
        <v>0</v>
      </c>
      <c r="F71" s="60">
        <f>SUM(F72)</f>
        <v>0</v>
      </c>
      <c r="G71" s="63">
        <f>SUM(G72)</f>
        <v>0.00049</v>
      </c>
      <c r="H71" s="124" t="s">
        <v>9</v>
      </c>
      <c r="L71" s="192"/>
      <c r="M71" s="182"/>
      <c r="N71" s="193"/>
    </row>
    <row r="72" spans="1:14" s="78" customFormat="1" ht="15.75" customHeight="1" thickBot="1">
      <c r="A72" s="159"/>
      <c r="B72" s="71"/>
      <c r="C72" s="48">
        <v>2329</v>
      </c>
      <c r="D72" s="56" t="s">
        <v>55</v>
      </c>
      <c r="E72" s="162">
        <f>L72/1000</f>
        <v>0</v>
      </c>
      <c r="F72" s="162">
        <f>M72/1000</f>
        <v>0</v>
      </c>
      <c r="G72" s="163">
        <f>N72/1000</f>
        <v>0.00049</v>
      </c>
      <c r="H72" s="127" t="s">
        <v>9</v>
      </c>
      <c r="L72" s="194"/>
      <c r="M72" s="195"/>
      <c r="N72" s="196">
        <v>0.49</v>
      </c>
    </row>
    <row r="73" spans="1:14" s="78" customFormat="1" ht="19.5" customHeight="1" thickBot="1">
      <c r="A73" s="159"/>
      <c r="B73" s="96"/>
      <c r="C73" s="97"/>
      <c r="D73" s="98" t="s">
        <v>38</v>
      </c>
      <c r="E73" s="99">
        <f>E9+E26+E28+E30+E32+E34+E36+E38+E40+E43+E46+E49+E51+E53+E55+E57+E65+E67+E69+E71</f>
        <v>144382</v>
      </c>
      <c r="F73" s="99">
        <f>F9+F26+F28+F30+F32+F34+F36+F38+F40+F43+F46+F49+F51+F53+F55+F57+F65+F67+F69+F71</f>
        <v>164429.6</v>
      </c>
      <c r="G73" s="99">
        <f>G9+G26+G28+G30+G32+G34+G36+G38+G40+G43+G46+G49+G51+G53+G55+G57+G65+G67+G69+G71</f>
        <v>166059.21932000003</v>
      </c>
      <c r="H73" s="129">
        <f>G73/F73</f>
        <v>1.0099107418615627</v>
      </c>
      <c r="L73" s="147">
        <f>SUM(L9:L72)</f>
        <v>144382000</v>
      </c>
      <c r="M73" s="147">
        <f>SUM(M9:M72)</f>
        <v>164429600</v>
      </c>
      <c r="N73" s="197">
        <f>SUM(N9:N72)</f>
        <v>166059219.31999996</v>
      </c>
    </row>
    <row r="74" ht="15.75" customHeight="1">
      <c r="A74" s="3"/>
    </row>
    <row r="75" ht="18.75" customHeight="1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spans="1:4" ht="19.5">
      <c r="A91" s="3"/>
      <c r="B91" s="7"/>
      <c r="C91" s="7"/>
      <c r="D91" s="6"/>
    </row>
    <row r="92" spans="1:4" ht="19.5">
      <c r="A92" s="3"/>
      <c r="B92" s="7"/>
      <c r="C92" s="7"/>
      <c r="D92" s="10"/>
    </row>
    <row r="93" spans="1:4" ht="15">
      <c r="A93" s="3"/>
      <c r="B93" s="1"/>
      <c r="C93" s="1"/>
      <c r="D93" s="1"/>
    </row>
    <row r="94" spans="1:4" ht="15">
      <c r="A94" s="3"/>
      <c r="B94" s="1"/>
      <c r="C94" s="1"/>
      <c r="D94" s="1"/>
    </row>
    <row r="95" spans="1:4" ht="15">
      <c r="A95" s="3"/>
      <c r="D95" s="10"/>
    </row>
    <row r="96" ht="15">
      <c r="A96" s="3"/>
    </row>
    <row r="97" ht="15">
      <c r="A97" s="3"/>
    </row>
    <row r="98" ht="15">
      <c r="A98" s="3"/>
    </row>
    <row r="99" ht="15">
      <c r="A99" s="3"/>
    </row>
    <row r="100" spans="1:8" ht="15">
      <c r="A100" s="3"/>
      <c r="H100" s="119"/>
    </row>
    <row r="101" spans="1:8" ht="15">
      <c r="A101" s="3"/>
      <c r="H101" s="119"/>
    </row>
    <row r="102" spans="1:8" ht="15">
      <c r="A102" s="3"/>
      <c r="H102" s="4"/>
    </row>
    <row r="103" spans="1:8" ht="15">
      <c r="A103" s="3"/>
      <c r="H103" s="5"/>
    </row>
  </sheetData>
  <mergeCells count="5">
    <mergeCell ref="N6:N7"/>
    <mergeCell ref="B2:H2"/>
    <mergeCell ref="B4:H4"/>
    <mergeCell ref="G6:G7"/>
    <mergeCell ref="H6:H7"/>
  </mergeCells>
  <conditionalFormatting sqref="C12 G8 B13:D16 B9:D11 B6:F8 G6 B3:H3 H77:H109 B5:H5 D26:D27 C17:C20 D18:D20 C21:D22 B26:C28 B17:B22 H8:H22 B29:D31 B23:H25 E9:G22 A71:A100 A69:H70 B32:H68 A4:A68 B71:G101 E26:H31 H71:H73 N8 N6 L6:M8 L73:N73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rstPageNumber="9" useFirstPageNumber="1" horizontalDpi="300" verticalDpi="300" orientation="portrait" paperSize="9" scale="54" r:id="rId2"/>
  <headerFooter alignWithMargins="0">
    <oddHeader>&amp;L&amp;14Statutární město Brno
Městská část
Brno-Líšeň&amp;R&amp;14Odbor rozpočtu a financí
Úřadu městské části
Jírova 2, 628 00 Brno</oddHeader>
    <oddFooter>&amp;C&amp;"Arial,tučné"&amp;16Strana: &amp;P&amp;R&amp;14Sledované období:
&amp;"Arial,tučné"rok 2005&amp;"Arial,obyčejné"
Vypracoval: Ing. Libor Stehlík</oddFooter>
  </headerFooter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76"/>
  <sheetViews>
    <sheetView zoomScale="75" zoomScaleNormal="75" workbookViewId="0" topLeftCell="A22">
      <selection activeCell="B4" sqref="B4:G4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70.57421875" style="0" customWidth="1"/>
    <col min="4" max="5" width="19.140625" style="31" customWidth="1"/>
    <col min="6" max="6" width="19.140625" style="21" customWidth="1"/>
    <col min="7" max="7" width="11.421875" style="0" customWidth="1"/>
    <col min="8" max="8" width="1.7109375" style="0" customWidth="1"/>
    <col min="9" max="9" width="3.57421875" style="0" customWidth="1"/>
    <col min="10" max="10" width="40.8515625" style="0" customWidth="1"/>
    <col min="11" max="13" width="19.140625" style="0" customWidth="1"/>
    <col min="15" max="15" width="3.8515625" style="0" customWidth="1"/>
    <col min="17" max="17" width="21.57421875" style="0" customWidth="1"/>
  </cols>
  <sheetData>
    <row r="2" spans="2:8" ht="22.5">
      <c r="B2" s="203" t="s">
        <v>81</v>
      </c>
      <c r="C2" s="208"/>
      <c r="D2" s="208"/>
      <c r="E2" s="208"/>
      <c r="F2" s="208"/>
      <c r="G2" s="208"/>
      <c r="H2" s="36"/>
    </row>
    <row r="3" spans="2:17" ht="15">
      <c r="B3" s="13"/>
      <c r="C3" s="13"/>
      <c r="D3" s="13"/>
      <c r="E3" s="13"/>
      <c r="F3" s="13"/>
      <c r="G3" s="13"/>
      <c r="H3" s="10"/>
      <c r="I3" s="11"/>
      <c r="J3" s="11"/>
      <c r="K3" s="11"/>
      <c r="L3" s="11"/>
      <c r="M3" s="11"/>
      <c r="N3" s="11"/>
      <c r="O3" s="11"/>
      <c r="P3" s="11"/>
      <c r="Q3" s="11"/>
    </row>
    <row r="4" spans="2:17" ht="20.25" customHeight="1">
      <c r="B4" s="206" t="s">
        <v>29</v>
      </c>
      <c r="C4" s="205"/>
      <c r="D4" s="205"/>
      <c r="E4" s="205"/>
      <c r="F4" s="205"/>
      <c r="G4" s="205"/>
      <c r="H4" s="35"/>
      <c r="I4" s="11"/>
      <c r="J4" s="11"/>
      <c r="K4" s="11"/>
      <c r="L4" s="11"/>
      <c r="M4" s="11"/>
      <c r="N4" s="11"/>
      <c r="O4" s="11"/>
      <c r="P4" s="11"/>
      <c r="Q4" s="11"/>
    </row>
    <row r="5" spans="2:17" ht="21" customHeight="1">
      <c r="B5" s="206" t="s">
        <v>36</v>
      </c>
      <c r="C5" s="205"/>
      <c r="D5" s="205"/>
      <c r="E5" s="205"/>
      <c r="F5" s="205"/>
      <c r="G5" s="205"/>
      <c r="I5" s="11"/>
      <c r="J5" s="11"/>
      <c r="K5" s="11"/>
      <c r="L5" s="11"/>
      <c r="M5" s="11"/>
      <c r="N5" s="11"/>
      <c r="O5" s="11"/>
      <c r="P5" s="11"/>
      <c r="Q5" s="11"/>
    </row>
    <row r="6" spans="9:17" ht="15.75" customHeight="1" thickBot="1">
      <c r="I6" s="11"/>
      <c r="J6" s="11"/>
      <c r="K6" s="72"/>
      <c r="L6" s="11"/>
      <c r="M6" s="11"/>
      <c r="N6" s="11"/>
      <c r="O6" s="11"/>
      <c r="P6" s="11"/>
      <c r="Q6" s="11"/>
    </row>
    <row r="7" spans="2:17" ht="15.75" customHeight="1">
      <c r="B7" s="209" t="s">
        <v>28</v>
      </c>
      <c r="C7" s="14"/>
      <c r="D7" s="37" t="s">
        <v>47</v>
      </c>
      <c r="E7" s="37" t="s">
        <v>27</v>
      </c>
      <c r="F7" s="201" t="s">
        <v>52</v>
      </c>
      <c r="G7" s="207" t="s">
        <v>48</v>
      </c>
      <c r="H7" s="8"/>
      <c r="I7" s="11"/>
      <c r="J7" s="11"/>
      <c r="K7" s="143" t="s">
        <v>47</v>
      </c>
      <c r="L7" s="143" t="s">
        <v>27</v>
      </c>
      <c r="M7" s="201" t="s">
        <v>52</v>
      </c>
      <c r="N7" s="11"/>
      <c r="O7" s="11"/>
      <c r="P7" s="11"/>
      <c r="Q7" s="11"/>
    </row>
    <row r="8" spans="2:17" ht="15.75" customHeight="1">
      <c r="B8" s="210"/>
      <c r="C8" s="15" t="s">
        <v>0</v>
      </c>
      <c r="D8" s="38" t="s">
        <v>49</v>
      </c>
      <c r="E8" s="38" t="s">
        <v>51</v>
      </c>
      <c r="F8" s="202"/>
      <c r="G8" s="202"/>
      <c r="H8" s="12"/>
      <c r="I8" s="11"/>
      <c r="J8" s="11"/>
      <c r="K8" s="144" t="s">
        <v>49</v>
      </c>
      <c r="L8" s="144" t="s">
        <v>51</v>
      </c>
      <c r="M8" s="202"/>
      <c r="N8" s="11"/>
      <c r="O8" s="11"/>
      <c r="P8" s="11"/>
      <c r="Q8" s="11"/>
    </row>
    <row r="9" spans="2:17" ht="15.75" customHeight="1" thickBot="1">
      <c r="B9" s="211"/>
      <c r="C9" s="16"/>
      <c r="D9" s="17" t="s">
        <v>50</v>
      </c>
      <c r="E9" s="17" t="s">
        <v>50</v>
      </c>
      <c r="F9" s="32" t="s">
        <v>50</v>
      </c>
      <c r="G9" s="20" t="s">
        <v>1</v>
      </c>
      <c r="H9" s="12"/>
      <c r="I9" s="11"/>
      <c r="J9" s="11"/>
      <c r="K9" s="18" t="s">
        <v>66</v>
      </c>
      <c r="L9" s="18" t="s">
        <v>66</v>
      </c>
      <c r="M9" s="18" t="s">
        <v>66</v>
      </c>
      <c r="N9" s="11"/>
      <c r="O9" s="11"/>
      <c r="P9" s="11"/>
      <c r="Q9" s="11"/>
    </row>
    <row r="10" spans="2:17" s="78" customFormat="1" ht="15.75" customHeight="1">
      <c r="B10" s="100">
        <v>1122</v>
      </c>
      <c r="C10" s="101" t="s">
        <v>2</v>
      </c>
      <c r="D10" s="169">
        <f>K10/1000</f>
        <v>8638</v>
      </c>
      <c r="E10" s="170">
        <f>L10/1000</f>
        <v>5094</v>
      </c>
      <c r="F10" s="171">
        <f>M10/1000</f>
        <v>5093.775</v>
      </c>
      <c r="G10" s="132">
        <f aca="true" t="shared" si="0" ref="G10:G24">F10/E10</f>
        <v>0.9999558303886925</v>
      </c>
      <c r="H10" s="153"/>
      <c r="I10" s="117"/>
      <c r="J10">
        <v>1122</v>
      </c>
      <c r="K10" s="198">
        <v>8638000</v>
      </c>
      <c r="L10" s="199">
        <v>5094000</v>
      </c>
      <c r="M10" s="200">
        <v>5093775</v>
      </c>
      <c r="N10" s="117"/>
      <c r="O10" s="117"/>
      <c r="P10" s="172"/>
      <c r="Q10" s="173"/>
    </row>
    <row r="11" spans="2:17" s="78" customFormat="1" ht="15.75" customHeight="1">
      <c r="B11" s="43">
        <v>1341</v>
      </c>
      <c r="C11" s="44" t="s">
        <v>4</v>
      </c>
      <c r="D11" s="167">
        <f aca="true" t="shared" si="1" ref="D11:D37">K11/1000</f>
        <v>790</v>
      </c>
      <c r="E11" s="168">
        <f aca="true" t="shared" si="2" ref="E11:E37">L11/1000</f>
        <v>790</v>
      </c>
      <c r="F11" s="174">
        <f aca="true" t="shared" si="3" ref="F11:F37">M11/1000</f>
        <v>821.965</v>
      </c>
      <c r="G11" s="122">
        <f t="shared" si="0"/>
        <v>1.0404620253164558</v>
      </c>
      <c r="H11" s="153"/>
      <c r="I11" s="117"/>
      <c r="J11">
        <v>1341</v>
      </c>
      <c r="K11" s="188">
        <v>790000</v>
      </c>
      <c r="L11" s="183">
        <v>790000</v>
      </c>
      <c r="M11" s="189">
        <v>821965</v>
      </c>
      <c r="N11" s="117"/>
      <c r="O11" s="117"/>
      <c r="P11" s="172"/>
      <c r="Q11" s="117"/>
    </row>
    <row r="12" spans="2:17" s="78" customFormat="1" ht="15.75" customHeight="1">
      <c r="B12" s="43">
        <v>1342</v>
      </c>
      <c r="C12" s="93" t="s">
        <v>33</v>
      </c>
      <c r="D12" s="167">
        <f t="shared" si="1"/>
        <v>1</v>
      </c>
      <c r="E12" s="168">
        <f t="shared" si="2"/>
        <v>2</v>
      </c>
      <c r="F12" s="174">
        <f t="shared" si="3"/>
        <v>1.425</v>
      </c>
      <c r="G12" s="122">
        <f t="shared" si="0"/>
        <v>0.7125</v>
      </c>
      <c r="H12" s="153"/>
      <c r="I12" s="117"/>
      <c r="J12">
        <v>1342</v>
      </c>
      <c r="K12" s="188">
        <v>1000</v>
      </c>
      <c r="L12" s="183">
        <v>2000</v>
      </c>
      <c r="M12" s="189">
        <v>1425</v>
      </c>
      <c r="N12" s="117"/>
      <c r="O12" s="117"/>
      <c r="P12" s="172"/>
      <c r="Q12" s="117"/>
    </row>
    <row r="13" spans="2:17" s="78" customFormat="1" ht="15.75" customHeight="1">
      <c r="B13" s="43">
        <v>1343</v>
      </c>
      <c r="C13" s="44" t="s">
        <v>5</v>
      </c>
      <c r="D13" s="167">
        <f t="shared" si="1"/>
        <v>700</v>
      </c>
      <c r="E13" s="168">
        <f t="shared" si="2"/>
        <v>836</v>
      </c>
      <c r="F13" s="174">
        <f t="shared" si="3"/>
        <v>878.651</v>
      </c>
      <c r="G13" s="122">
        <f t="shared" si="0"/>
        <v>1.051017942583732</v>
      </c>
      <c r="H13" s="153"/>
      <c r="I13" s="117"/>
      <c r="J13">
        <v>1343</v>
      </c>
      <c r="K13" s="188">
        <v>700000</v>
      </c>
      <c r="L13" s="183">
        <v>836000</v>
      </c>
      <c r="M13" s="189">
        <v>878651</v>
      </c>
      <c r="N13" s="117"/>
      <c r="O13" s="117"/>
      <c r="P13" s="172"/>
      <c r="Q13" s="117"/>
    </row>
    <row r="14" spans="2:17" s="78" customFormat="1" ht="15.75" customHeight="1">
      <c r="B14" s="43">
        <v>1344</v>
      </c>
      <c r="C14" s="44" t="s">
        <v>41</v>
      </c>
      <c r="D14" s="167">
        <f t="shared" si="1"/>
        <v>20</v>
      </c>
      <c r="E14" s="168">
        <f t="shared" si="2"/>
        <v>188</v>
      </c>
      <c r="F14" s="174">
        <f t="shared" si="3"/>
        <v>189.604</v>
      </c>
      <c r="G14" s="122">
        <f t="shared" si="0"/>
        <v>1.0085319148936172</v>
      </c>
      <c r="H14" s="153"/>
      <c r="I14" s="117"/>
      <c r="J14">
        <v>1344</v>
      </c>
      <c r="K14" s="188">
        <v>20000</v>
      </c>
      <c r="L14" s="183">
        <v>188000</v>
      </c>
      <c r="M14" s="189">
        <v>189604</v>
      </c>
      <c r="N14" s="117"/>
      <c r="O14" s="117"/>
      <c r="P14" s="172"/>
      <c r="Q14" s="117"/>
    </row>
    <row r="15" spans="2:17" s="78" customFormat="1" ht="15.75" customHeight="1">
      <c r="B15" s="43">
        <v>1345</v>
      </c>
      <c r="C15" s="44" t="s">
        <v>43</v>
      </c>
      <c r="D15" s="167">
        <f t="shared" si="1"/>
        <v>250</v>
      </c>
      <c r="E15" s="168">
        <f t="shared" si="2"/>
        <v>476</v>
      </c>
      <c r="F15" s="174">
        <f t="shared" si="3"/>
        <v>475.864</v>
      </c>
      <c r="G15" s="122">
        <f t="shared" si="0"/>
        <v>0.9997142857142857</v>
      </c>
      <c r="H15" s="153"/>
      <c r="I15" s="117"/>
      <c r="J15">
        <v>1345</v>
      </c>
      <c r="K15" s="188">
        <v>250000</v>
      </c>
      <c r="L15" s="183">
        <v>476000</v>
      </c>
      <c r="M15" s="189">
        <v>475864</v>
      </c>
      <c r="N15" s="117"/>
      <c r="O15" s="117"/>
      <c r="P15" s="172"/>
      <c r="Q15" s="117"/>
    </row>
    <row r="16" spans="2:17" s="78" customFormat="1" ht="15.75" customHeight="1">
      <c r="B16" s="43">
        <v>1347</v>
      </c>
      <c r="C16" s="44" t="s">
        <v>40</v>
      </c>
      <c r="D16" s="167">
        <f t="shared" si="1"/>
        <v>1300</v>
      </c>
      <c r="E16" s="168">
        <f t="shared" si="2"/>
        <v>1686</v>
      </c>
      <c r="F16" s="174">
        <f t="shared" si="3"/>
        <v>1949.476</v>
      </c>
      <c r="G16" s="122">
        <f t="shared" si="0"/>
        <v>1.1562728351126927</v>
      </c>
      <c r="H16" s="153"/>
      <c r="I16" s="117"/>
      <c r="J16">
        <v>1347</v>
      </c>
      <c r="K16" s="188">
        <v>1300000</v>
      </c>
      <c r="L16" s="183">
        <v>1686000</v>
      </c>
      <c r="M16" s="189">
        <v>1949476</v>
      </c>
      <c r="N16" s="117"/>
      <c r="O16" s="117"/>
      <c r="P16" s="172"/>
      <c r="Q16" s="117"/>
    </row>
    <row r="17" spans="2:17" s="78" customFormat="1" ht="15.75" customHeight="1">
      <c r="B17" s="43">
        <v>1351</v>
      </c>
      <c r="C17" s="93" t="s">
        <v>44</v>
      </c>
      <c r="D17" s="167">
        <f t="shared" si="1"/>
        <v>1000</v>
      </c>
      <c r="E17" s="168">
        <f t="shared" si="2"/>
        <v>830</v>
      </c>
      <c r="F17" s="174">
        <f t="shared" si="3"/>
        <v>829.6036</v>
      </c>
      <c r="G17" s="122">
        <f t="shared" si="0"/>
        <v>0.9995224096385542</v>
      </c>
      <c r="H17" s="153"/>
      <c r="I17" s="117"/>
      <c r="J17">
        <v>1351</v>
      </c>
      <c r="K17" s="188">
        <v>1000000</v>
      </c>
      <c r="L17" s="183">
        <v>830000</v>
      </c>
      <c r="M17" s="189">
        <v>829603.6</v>
      </c>
      <c r="N17" s="117"/>
      <c r="O17" s="117"/>
      <c r="P17" s="172"/>
      <c r="Q17" s="117"/>
    </row>
    <row r="18" spans="2:17" s="78" customFormat="1" ht="15.75" customHeight="1">
      <c r="B18" s="43">
        <v>1361</v>
      </c>
      <c r="C18" s="44" t="s">
        <v>3</v>
      </c>
      <c r="D18" s="167">
        <f t="shared" si="1"/>
        <v>2400</v>
      </c>
      <c r="E18" s="168">
        <f t="shared" si="2"/>
        <v>2400</v>
      </c>
      <c r="F18" s="174">
        <f t="shared" si="3"/>
        <v>3329.62</v>
      </c>
      <c r="G18" s="122">
        <f t="shared" si="0"/>
        <v>1.3873416666666667</v>
      </c>
      <c r="H18" s="153"/>
      <c r="I18" s="117"/>
      <c r="J18">
        <v>1361</v>
      </c>
      <c r="K18" s="188">
        <v>2400000</v>
      </c>
      <c r="L18" s="183">
        <v>2400000</v>
      </c>
      <c r="M18" s="189">
        <v>3329620</v>
      </c>
      <c r="N18" s="117"/>
      <c r="O18" s="117"/>
      <c r="P18" s="172"/>
      <c r="Q18" s="117"/>
    </row>
    <row r="19" spans="2:17" s="78" customFormat="1" ht="15.75" customHeight="1">
      <c r="B19" s="43">
        <v>2111</v>
      </c>
      <c r="C19" s="44" t="s">
        <v>6</v>
      </c>
      <c r="D19" s="167">
        <f t="shared" si="1"/>
        <v>100</v>
      </c>
      <c r="E19" s="168">
        <f t="shared" si="2"/>
        <v>20</v>
      </c>
      <c r="F19" s="174">
        <f t="shared" si="3"/>
        <v>25</v>
      </c>
      <c r="G19" s="133">
        <f t="shared" si="0"/>
        <v>1.25</v>
      </c>
      <c r="H19" s="153"/>
      <c r="I19" s="117"/>
      <c r="J19">
        <v>2111</v>
      </c>
      <c r="K19" s="188">
        <v>100000</v>
      </c>
      <c r="L19" s="183">
        <v>20000</v>
      </c>
      <c r="M19" s="189">
        <v>25000</v>
      </c>
      <c r="N19" s="117"/>
      <c r="O19" s="117"/>
      <c r="P19" s="172"/>
      <c r="Q19" s="117"/>
    </row>
    <row r="20" spans="2:17" s="78" customFormat="1" ht="15.75" customHeight="1">
      <c r="B20" s="43">
        <v>2122</v>
      </c>
      <c r="C20" s="67" t="s">
        <v>74</v>
      </c>
      <c r="D20" s="167">
        <f>K20/1000</f>
        <v>0</v>
      </c>
      <c r="E20" s="168">
        <f>L20/1000</f>
        <v>1971</v>
      </c>
      <c r="F20" s="174">
        <f>M20/1000</f>
        <v>1971</v>
      </c>
      <c r="G20" s="133">
        <f>F20/E20</f>
        <v>1</v>
      </c>
      <c r="H20" s="153"/>
      <c r="I20" s="117"/>
      <c r="J20">
        <v>2122</v>
      </c>
      <c r="K20" s="188"/>
      <c r="L20" s="183">
        <v>1971000</v>
      </c>
      <c r="M20" s="189">
        <v>1971000</v>
      </c>
      <c r="N20" s="175"/>
      <c r="O20" s="117"/>
      <c r="P20" s="172"/>
      <c r="Q20" s="117"/>
    </row>
    <row r="21" spans="2:17" s="78" customFormat="1" ht="15.75" customHeight="1">
      <c r="B21" s="43">
        <v>2131</v>
      </c>
      <c r="C21" s="105" t="s">
        <v>7</v>
      </c>
      <c r="D21" s="167">
        <f t="shared" si="1"/>
        <v>1900</v>
      </c>
      <c r="E21" s="168">
        <f t="shared" si="2"/>
        <v>1500</v>
      </c>
      <c r="F21" s="174">
        <f t="shared" si="3"/>
        <v>1486.9866000000002</v>
      </c>
      <c r="G21" s="122">
        <f t="shared" si="0"/>
        <v>0.9913244000000001</v>
      </c>
      <c r="H21" s="153"/>
      <c r="I21" s="117"/>
      <c r="J21">
        <v>2131</v>
      </c>
      <c r="K21" s="188">
        <v>1900000</v>
      </c>
      <c r="L21" s="183">
        <v>1500000</v>
      </c>
      <c r="M21" s="189">
        <v>1486986.6</v>
      </c>
      <c r="N21" s="175"/>
      <c r="O21" s="117"/>
      <c r="P21" s="172"/>
      <c r="Q21" s="117"/>
    </row>
    <row r="22" spans="2:17" s="78" customFormat="1" ht="15.75" customHeight="1">
      <c r="B22" s="43">
        <v>2132</v>
      </c>
      <c r="C22" s="44" t="s">
        <v>8</v>
      </c>
      <c r="D22" s="167">
        <f t="shared" si="1"/>
        <v>3380</v>
      </c>
      <c r="E22" s="168">
        <f t="shared" si="2"/>
        <v>3392</v>
      </c>
      <c r="F22" s="174">
        <f t="shared" si="3"/>
        <v>3585.3571699999998</v>
      </c>
      <c r="G22" s="122">
        <f t="shared" si="0"/>
        <v>1.0570038826650943</v>
      </c>
      <c r="H22" s="153"/>
      <c r="I22" s="117"/>
      <c r="J22">
        <v>2132</v>
      </c>
      <c r="K22" s="188">
        <v>3380000</v>
      </c>
      <c r="L22" s="183">
        <v>3392000</v>
      </c>
      <c r="M22" s="189">
        <v>3585357.17</v>
      </c>
      <c r="N22" s="175"/>
      <c r="O22" s="117"/>
      <c r="P22" s="172"/>
      <c r="Q22" s="117"/>
    </row>
    <row r="23" spans="2:17" s="78" customFormat="1" ht="15.75" customHeight="1">
      <c r="B23" s="102">
        <v>2141</v>
      </c>
      <c r="C23" s="103" t="s">
        <v>10</v>
      </c>
      <c r="D23" s="167">
        <f t="shared" si="1"/>
        <v>150</v>
      </c>
      <c r="E23" s="168">
        <f t="shared" si="2"/>
        <v>363</v>
      </c>
      <c r="F23" s="174">
        <f t="shared" si="3"/>
        <v>408.45534999999995</v>
      </c>
      <c r="G23" s="122">
        <f t="shared" si="0"/>
        <v>1.1252213498622587</v>
      </c>
      <c r="H23" s="153"/>
      <c r="I23" s="117"/>
      <c r="J23">
        <v>2141</v>
      </c>
      <c r="K23" s="188">
        <v>150000</v>
      </c>
      <c r="L23" s="183">
        <v>363000</v>
      </c>
      <c r="M23" s="189">
        <v>408455.35</v>
      </c>
      <c r="N23" s="176"/>
      <c r="O23" s="117"/>
      <c r="P23" s="172"/>
      <c r="Q23" s="117"/>
    </row>
    <row r="24" spans="2:17" s="78" customFormat="1" ht="15.75" customHeight="1">
      <c r="B24" s="102">
        <v>2210</v>
      </c>
      <c r="C24" s="103" t="s">
        <v>12</v>
      </c>
      <c r="D24" s="167">
        <f t="shared" si="1"/>
        <v>60</v>
      </c>
      <c r="E24" s="168">
        <f t="shared" si="2"/>
        <v>99</v>
      </c>
      <c r="F24" s="174">
        <f t="shared" si="3"/>
        <v>91.4</v>
      </c>
      <c r="G24" s="134">
        <f t="shared" si="0"/>
        <v>0.9232323232323233</v>
      </c>
      <c r="H24" s="153"/>
      <c r="I24" s="117"/>
      <c r="J24">
        <v>2210</v>
      </c>
      <c r="K24" s="188">
        <v>60000</v>
      </c>
      <c r="L24" s="183">
        <v>99000</v>
      </c>
      <c r="M24" s="189">
        <v>91400</v>
      </c>
      <c r="N24" s="117"/>
      <c r="O24" s="117"/>
      <c r="P24" s="172"/>
      <c r="Q24" s="117"/>
    </row>
    <row r="25" spans="2:17" s="78" customFormat="1" ht="15.75" customHeight="1">
      <c r="B25" s="106">
        <v>2223</v>
      </c>
      <c r="C25" s="149" t="s">
        <v>79</v>
      </c>
      <c r="D25" s="167">
        <f>K25/1000</f>
        <v>0</v>
      </c>
      <c r="E25" s="168">
        <f>L25/1000</f>
        <v>1888</v>
      </c>
      <c r="F25" s="174">
        <f>M25/1000</f>
        <v>1888.3971000000001</v>
      </c>
      <c r="G25" s="134">
        <f>F25/E25</f>
        <v>1.0002103283898305</v>
      </c>
      <c r="H25" s="153"/>
      <c r="I25" s="117"/>
      <c r="J25">
        <v>2223</v>
      </c>
      <c r="K25" s="188"/>
      <c r="L25" s="183">
        <v>1888000</v>
      </c>
      <c r="M25" s="189">
        <v>1888397.1</v>
      </c>
      <c r="N25" s="117"/>
      <c r="O25" s="117"/>
      <c r="P25" s="172"/>
      <c r="Q25" s="117"/>
    </row>
    <row r="26" spans="2:17" s="78" customFormat="1" ht="15.75" customHeight="1">
      <c r="B26" s="43">
        <v>2229</v>
      </c>
      <c r="C26" s="105" t="s">
        <v>54</v>
      </c>
      <c r="D26" s="167">
        <f t="shared" si="1"/>
        <v>0</v>
      </c>
      <c r="E26" s="168">
        <f t="shared" si="2"/>
        <v>0</v>
      </c>
      <c r="F26" s="174">
        <f t="shared" si="3"/>
        <v>3.203</v>
      </c>
      <c r="G26" s="122" t="s">
        <v>9</v>
      </c>
      <c r="H26" s="153"/>
      <c r="I26" s="117"/>
      <c r="J26">
        <v>2229</v>
      </c>
      <c r="K26" s="188"/>
      <c r="L26" s="183"/>
      <c r="M26" s="189">
        <v>3203</v>
      </c>
      <c r="N26" s="117"/>
      <c r="O26" s="117"/>
      <c r="P26" s="172"/>
      <c r="Q26" s="117"/>
    </row>
    <row r="27" spans="2:17" s="78" customFormat="1" ht="15.75" customHeight="1">
      <c r="B27" s="102">
        <v>2310</v>
      </c>
      <c r="C27" s="93" t="s">
        <v>60</v>
      </c>
      <c r="D27" s="167">
        <f t="shared" si="1"/>
        <v>2</v>
      </c>
      <c r="E27" s="168">
        <f t="shared" si="2"/>
        <v>48</v>
      </c>
      <c r="F27" s="174">
        <f t="shared" si="3"/>
        <v>50.26488</v>
      </c>
      <c r="G27" s="134">
        <f>F27/E27</f>
        <v>1.047185</v>
      </c>
      <c r="H27" s="153"/>
      <c r="I27" s="117"/>
      <c r="J27">
        <v>2310</v>
      </c>
      <c r="K27" s="188">
        <v>2000</v>
      </c>
      <c r="L27" s="183">
        <v>48000</v>
      </c>
      <c r="M27" s="189">
        <v>50264.88</v>
      </c>
      <c r="N27" s="117"/>
      <c r="O27" s="117"/>
      <c r="P27" s="172"/>
      <c r="Q27" s="117"/>
    </row>
    <row r="28" spans="2:17" s="78" customFormat="1" ht="15.75" customHeight="1">
      <c r="B28" s="102">
        <v>2321</v>
      </c>
      <c r="C28" s="103" t="s">
        <v>14</v>
      </c>
      <c r="D28" s="167">
        <f t="shared" si="1"/>
        <v>0</v>
      </c>
      <c r="E28" s="168">
        <f t="shared" si="2"/>
        <v>14</v>
      </c>
      <c r="F28" s="174">
        <f t="shared" si="3"/>
        <v>34</v>
      </c>
      <c r="G28" s="134">
        <f>F28/E28</f>
        <v>2.4285714285714284</v>
      </c>
      <c r="H28" s="153"/>
      <c r="I28" s="117"/>
      <c r="J28">
        <v>2321</v>
      </c>
      <c r="K28" s="188"/>
      <c r="L28" s="183">
        <v>14000</v>
      </c>
      <c r="M28" s="189">
        <v>34000</v>
      </c>
      <c r="N28" s="117"/>
      <c r="O28" s="117"/>
      <c r="P28" s="172"/>
      <c r="Q28" s="117"/>
    </row>
    <row r="29" spans="2:17" s="78" customFormat="1" ht="15.75" customHeight="1">
      <c r="B29" s="43">
        <v>2324</v>
      </c>
      <c r="C29" s="44" t="s">
        <v>15</v>
      </c>
      <c r="D29" s="167">
        <f t="shared" si="1"/>
        <v>0</v>
      </c>
      <c r="E29" s="168">
        <f t="shared" si="2"/>
        <v>2039</v>
      </c>
      <c r="F29" s="174">
        <f t="shared" si="3"/>
        <v>2091.113</v>
      </c>
      <c r="G29" s="134">
        <f>F29/E29</f>
        <v>1.025558116723884</v>
      </c>
      <c r="H29" s="153"/>
      <c r="I29" s="117"/>
      <c r="J29">
        <v>2324</v>
      </c>
      <c r="K29" s="188"/>
      <c r="L29" s="183">
        <v>2039000</v>
      </c>
      <c r="M29" s="189">
        <v>2091113</v>
      </c>
      <c r="N29" s="117"/>
      <c r="O29" s="117"/>
      <c r="P29" s="172"/>
      <c r="Q29" s="117"/>
    </row>
    <row r="30" spans="2:17" s="78" customFormat="1" ht="15.75" customHeight="1">
      <c r="B30" s="43">
        <v>2328</v>
      </c>
      <c r="C30" s="44" t="s">
        <v>16</v>
      </c>
      <c r="D30" s="167">
        <f t="shared" si="1"/>
        <v>0</v>
      </c>
      <c r="E30" s="168">
        <f t="shared" si="2"/>
        <v>0</v>
      </c>
      <c r="F30" s="174">
        <f>M30/1000</f>
        <v>-0.8853</v>
      </c>
      <c r="G30" s="134" t="s">
        <v>9</v>
      </c>
      <c r="H30" s="153"/>
      <c r="I30" s="117"/>
      <c r="J30">
        <v>2328</v>
      </c>
      <c r="K30" s="188"/>
      <c r="L30" s="183"/>
      <c r="M30" s="189">
        <v>-885.3</v>
      </c>
      <c r="N30" s="117"/>
      <c r="O30" s="117"/>
      <c r="P30" s="172"/>
      <c r="Q30" s="117"/>
    </row>
    <row r="31" spans="2:17" s="78" customFormat="1" ht="15.75" customHeight="1">
      <c r="B31" s="43">
        <v>2329</v>
      </c>
      <c r="C31" s="44" t="s">
        <v>57</v>
      </c>
      <c r="D31" s="167">
        <f t="shared" si="1"/>
        <v>100</v>
      </c>
      <c r="E31" s="168">
        <f t="shared" si="2"/>
        <v>3</v>
      </c>
      <c r="F31" s="174">
        <f t="shared" si="3"/>
        <v>2.99349</v>
      </c>
      <c r="G31" s="134">
        <f aca="true" t="shared" si="4" ref="G31:G40">F31/E31</f>
        <v>0.99783</v>
      </c>
      <c r="H31" s="153"/>
      <c r="I31" s="117"/>
      <c r="J31">
        <v>2329</v>
      </c>
      <c r="K31" s="188">
        <v>100000</v>
      </c>
      <c r="L31" s="183">
        <v>3000</v>
      </c>
      <c r="M31" s="189">
        <v>2993.49</v>
      </c>
      <c r="N31" s="117"/>
      <c r="O31" s="117"/>
      <c r="P31" s="172"/>
      <c r="Q31" s="117"/>
    </row>
    <row r="32" spans="2:17" s="78" customFormat="1" ht="15.75" customHeight="1">
      <c r="B32" s="104">
        <v>2460</v>
      </c>
      <c r="C32" s="105" t="s">
        <v>56</v>
      </c>
      <c r="D32" s="167">
        <f t="shared" si="1"/>
        <v>60</v>
      </c>
      <c r="E32" s="168">
        <f t="shared" si="2"/>
        <v>175</v>
      </c>
      <c r="F32" s="174">
        <f t="shared" si="3"/>
        <v>191.279</v>
      </c>
      <c r="G32" s="135">
        <f t="shared" si="4"/>
        <v>1.093022857142857</v>
      </c>
      <c r="H32" s="153"/>
      <c r="I32" s="117"/>
      <c r="J32">
        <v>2460</v>
      </c>
      <c r="K32" s="188">
        <v>60000</v>
      </c>
      <c r="L32" s="183">
        <v>175000</v>
      </c>
      <c r="M32" s="189">
        <v>191279</v>
      </c>
      <c r="N32" s="117"/>
      <c r="O32" s="117"/>
      <c r="P32" s="172"/>
      <c r="Q32" s="117"/>
    </row>
    <row r="33" spans="2:17" s="78" customFormat="1" ht="15.75" customHeight="1">
      <c r="B33" s="43">
        <v>3113</v>
      </c>
      <c r="C33" s="120" t="s">
        <v>46</v>
      </c>
      <c r="D33" s="167">
        <f t="shared" si="1"/>
        <v>0</v>
      </c>
      <c r="E33" s="168">
        <f t="shared" si="2"/>
        <v>22</v>
      </c>
      <c r="F33" s="174">
        <f t="shared" si="3"/>
        <v>71.0785</v>
      </c>
      <c r="G33" s="135">
        <f t="shared" si="4"/>
        <v>3.2308409090909094</v>
      </c>
      <c r="H33" s="153"/>
      <c r="I33" s="117"/>
      <c r="J33">
        <v>3113</v>
      </c>
      <c r="K33" s="188"/>
      <c r="L33" s="183">
        <v>22000</v>
      </c>
      <c r="M33" s="189">
        <v>71078.5</v>
      </c>
      <c r="N33" s="117"/>
      <c r="O33" s="117"/>
      <c r="P33" s="172"/>
      <c r="Q33" s="117"/>
    </row>
    <row r="34" spans="2:17" s="78" customFormat="1" ht="15.75" customHeight="1">
      <c r="B34" s="43">
        <v>4112</v>
      </c>
      <c r="C34" s="44" t="s">
        <v>61</v>
      </c>
      <c r="D34" s="167">
        <f t="shared" si="1"/>
        <v>43374</v>
      </c>
      <c r="E34" s="168">
        <f t="shared" si="2"/>
        <v>43505</v>
      </c>
      <c r="F34" s="174">
        <f t="shared" si="3"/>
        <v>43505</v>
      </c>
      <c r="G34" s="134">
        <f t="shared" si="4"/>
        <v>1</v>
      </c>
      <c r="H34" s="153"/>
      <c r="I34" s="117"/>
      <c r="J34">
        <v>4112</v>
      </c>
      <c r="K34" s="188">
        <v>43374000</v>
      </c>
      <c r="L34" s="183">
        <v>43505000</v>
      </c>
      <c r="M34" s="189">
        <v>43505000</v>
      </c>
      <c r="N34" s="117"/>
      <c r="O34" s="117"/>
      <c r="P34" s="172"/>
      <c r="Q34" s="117"/>
    </row>
    <row r="35" spans="2:17" s="78" customFormat="1" ht="15.75" customHeight="1">
      <c r="B35" s="43">
        <v>4116</v>
      </c>
      <c r="C35" s="44" t="s">
        <v>73</v>
      </c>
      <c r="D35" s="167">
        <f>K35/1000</f>
        <v>0</v>
      </c>
      <c r="E35" s="168">
        <f>L35/1000</f>
        <v>457.6</v>
      </c>
      <c r="F35" s="174">
        <f>M35/1000</f>
        <v>457.677</v>
      </c>
      <c r="G35" s="134">
        <f t="shared" si="4"/>
        <v>1.0001682692307692</v>
      </c>
      <c r="H35" s="153"/>
      <c r="I35" s="117"/>
      <c r="J35">
        <v>4116</v>
      </c>
      <c r="K35" s="188"/>
      <c r="L35" s="183">
        <v>457600</v>
      </c>
      <c r="M35" s="189">
        <v>457677</v>
      </c>
      <c r="N35" s="117"/>
      <c r="O35" s="117"/>
      <c r="P35" s="172"/>
      <c r="Q35" s="117"/>
    </row>
    <row r="36" spans="2:17" s="78" customFormat="1" ht="15.75" customHeight="1">
      <c r="B36" s="43">
        <v>4121</v>
      </c>
      <c r="C36" s="44" t="s">
        <v>53</v>
      </c>
      <c r="D36" s="167">
        <f t="shared" si="1"/>
        <v>47495</v>
      </c>
      <c r="E36" s="168">
        <f t="shared" si="2"/>
        <v>49426</v>
      </c>
      <c r="F36" s="174">
        <f t="shared" si="3"/>
        <v>49422.293</v>
      </c>
      <c r="G36" s="134">
        <f t="shared" si="4"/>
        <v>0.9999249989883866</v>
      </c>
      <c r="H36" s="153"/>
      <c r="I36" s="117"/>
      <c r="J36">
        <v>4121</v>
      </c>
      <c r="K36" s="188">
        <v>47495000</v>
      </c>
      <c r="L36" s="183">
        <v>49426000</v>
      </c>
      <c r="M36" s="189">
        <v>49422293</v>
      </c>
      <c r="N36" s="117"/>
      <c r="O36" s="117"/>
      <c r="P36" s="172"/>
      <c r="Q36" s="117"/>
    </row>
    <row r="37" spans="2:17" s="78" customFormat="1" ht="15.75" customHeight="1">
      <c r="B37" s="43">
        <v>4131</v>
      </c>
      <c r="C37" s="44" t="s">
        <v>62</v>
      </c>
      <c r="D37" s="167">
        <f t="shared" si="1"/>
        <v>32662</v>
      </c>
      <c r="E37" s="168">
        <f t="shared" si="2"/>
        <v>34462</v>
      </c>
      <c r="F37" s="174">
        <f t="shared" si="3"/>
        <v>34461.62293</v>
      </c>
      <c r="G37" s="122">
        <f t="shared" si="4"/>
        <v>0.9999890583831466</v>
      </c>
      <c r="H37" s="153"/>
      <c r="I37" s="117"/>
      <c r="J37">
        <v>4131</v>
      </c>
      <c r="K37" s="188">
        <v>32662000</v>
      </c>
      <c r="L37" s="183">
        <v>34462000</v>
      </c>
      <c r="M37" s="189">
        <v>34461622.93</v>
      </c>
      <c r="N37" s="117"/>
      <c r="O37" s="117"/>
      <c r="P37" s="172"/>
      <c r="Q37" s="117"/>
    </row>
    <row r="38" spans="2:17" s="78" customFormat="1" ht="15.75" customHeight="1">
      <c r="B38" s="106">
        <v>4211</v>
      </c>
      <c r="C38" s="107" t="s">
        <v>82</v>
      </c>
      <c r="D38" s="167">
        <f aca="true" t="shared" si="5" ref="D38:F39">K38/1000</f>
        <v>0</v>
      </c>
      <c r="E38" s="168">
        <f t="shared" si="5"/>
        <v>2700</v>
      </c>
      <c r="F38" s="174">
        <f t="shared" si="5"/>
        <v>2700</v>
      </c>
      <c r="G38" s="122">
        <f>F38/E38</f>
        <v>1</v>
      </c>
      <c r="H38" s="153"/>
      <c r="I38" s="117"/>
      <c r="J38">
        <v>4211</v>
      </c>
      <c r="K38" s="188"/>
      <c r="L38" s="183">
        <v>2700000</v>
      </c>
      <c r="M38" s="189">
        <v>2700000</v>
      </c>
      <c r="N38" s="117"/>
      <c r="O38" s="117"/>
      <c r="P38" s="172"/>
      <c r="Q38" s="117"/>
    </row>
    <row r="39" spans="2:17" s="78" customFormat="1" ht="15.75" customHeight="1" thickBot="1">
      <c r="B39" s="106">
        <v>4221</v>
      </c>
      <c r="C39" s="107" t="s">
        <v>80</v>
      </c>
      <c r="D39" s="164">
        <f t="shared" si="5"/>
        <v>0</v>
      </c>
      <c r="E39" s="165">
        <f t="shared" si="5"/>
        <v>10043</v>
      </c>
      <c r="F39" s="177">
        <f t="shared" si="5"/>
        <v>10043</v>
      </c>
      <c r="G39" s="127">
        <f>F39/E39</f>
        <v>1</v>
      </c>
      <c r="H39" s="153"/>
      <c r="I39" s="117"/>
      <c r="J39">
        <v>4221</v>
      </c>
      <c r="K39" s="194"/>
      <c r="L39" s="195">
        <v>10043000</v>
      </c>
      <c r="M39" s="196">
        <v>10043000</v>
      </c>
      <c r="N39" s="117"/>
      <c r="O39" s="117"/>
      <c r="P39" s="172"/>
      <c r="Q39" s="117"/>
    </row>
    <row r="40" spans="2:17" ht="19.5" customHeight="1" thickBot="1">
      <c r="B40" s="108"/>
      <c r="C40" s="109" t="s">
        <v>23</v>
      </c>
      <c r="D40" s="118">
        <f>SUM(D10:D39)</f>
        <v>144382</v>
      </c>
      <c r="E40" s="118">
        <f>SUM(E10:E39)</f>
        <v>164429.6</v>
      </c>
      <c r="F40" s="118">
        <f>SUM(F10:F39)</f>
        <v>166059.21931999997</v>
      </c>
      <c r="G40" s="146">
        <f t="shared" si="4"/>
        <v>1.0099107418615625</v>
      </c>
      <c r="H40" s="130"/>
      <c r="I40" s="11"/>
      <c r="K40" s="147">
        <f>SUM(K10:K39)</f>
        <v>144382000</v>
      </c>
      <c r="L40" s="147">
        <f>SUM(L10:L39)</f>
        <v>164429600</v>
      </c>
      <c r="M40" s="148">
        <f>SUM(M10:M39)</f>
        <v>166059219.32</v>
      </c>
      <c r="N40" s="11"/>
      <c r="O40" s="11"/>
      <c r="P40" s="11"/>
      <c r="Q40" s="11"/>
    </row>
    <row r="41" spans="2:17" ht="19.5" customHeight="1">
      <c r="B41" s="158"/>
      <c r="C41" s="154"/>
      <c r="D41" s="155"/>
      <c r="E41" s="155"/>
      <c r="F41" s="155"/>
      <c r="G41" s="156"/>
      <c r="H41" s="130"/>
      <c r="I41" s="11"/>
      <c r="J41" s="76"/>
      <c r="K41" s="157"/>
      <c r="L41" s="157"/>
      <c r="M41" s="157"/>
      <c r="N41" s="11"/>
      <c r="O41" s="11"/>
      <c r="P41" s="11"/>
      <c r="Q41" s="11"/>
    </row>
    <row r="42" spans="2:17" ht="12.75" customHeight="1">
      <c r="B42" s="12"/>
      <c r="C42" s="12"/>
      <c r="D42" s="33"/>
      <c r="E42" s="33"/>
      <c r="F42" s="131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.75" customHeight="1">
      <c r="B43" s="12"/>
      <c r="C43" s="12"/>
      <c r="D43" s="33"/>
      <c r="E43" s="33"/>
      <c r="F43" s="34"/>
      <c r="G43" s="12"/>
      <c r="H43" s="12"/>
      <c r="I43" s="11"/>
      <c r="J43" s="11"/>
      <c r="K43" s="11"/>
      <c r="L43" s="11"/>
      <c r="M43" s="73"/>
      <c r="N43" s="11"/>
      <c r="O43" s="11"/>
      <c r="P43" s="11"/>
      <c r="Q43" s="11"/>
    </row>
    <row r="44" spans="2:17" s="35" customFormat="1" ht="19.5" customHeight="1">
      <c r="B44" s="206" t="s">
        <v>29</v>
      </c>
      <c r="C44" s="205"/>
      <c r="D44" s="205"/>
      <c r="E44" s="205"/>
      <c r="F44" s="205"/>
      <c r="G44" s="205"/>
      <c r="H44" s="150"/>
      <c r="I44" s="79"/>
      <c r="J44" s="79"/>
      <c r="K44" s="79"/>
      <c r="L44" s="79"/>
      <c r="M44" s="140"/>
      <c r="N44" s="79"/>
      <c r="O44" s="79"/>
      <c r="P44" s="79"/>
      <c r="Q44" s="79"/>
    </row>
    <row r="45" spans="2:17" s="35" customFormat="1" ht="21" customHeight="1">
      <c r="B45" s="206" t="s">
        <v>59</v>
      </c>
      <c r="C45" s="205"/>
      <c r="D45" s="205"/>
      <c r="E45" s="205"/>
      <c r="F45" s="205"/>
      <c r="G45" s="205"/>
      <c r="H45" s="151"/>
      <c r="I45" s="79"/>
      <c r="J45" s="139"/>
      <c r="K45" s="75"/>
      <c r="L45" s="79"/>
      <c r="M45" s="152"/>
      <c r="N45" s="79"/>
      <c r="O45" s="79"/>
      <c r="P45" s="79"/>
      <c r="Q45" s="79"/>
    </row>
    <row r="46" spans="2:17" ht="15.75" customHeight="1" thickBot="1">
      <c r="B46" s="12"/>
      <c r="C46" s="12"/>
      <c r="D46" s="33"/>
      <c r="E46" s="33"/>
      <c r="F46" s="34"/>
      <c r="G46" s="12"/>
      <c r="H46" s="12"/>
      <c r="I46" s="11"/>
      <c r="J46" s="11"/>
      <c r="K46" s="75"/>
      <c r="L46" s="11"/>
      <c r="M46" s="11"/>
      <c r="N46" s="11"/>
      <c r="O46" s="11"/>
      <c r="P46" s="11"/>
      <c r="Q46" s="11"/>
    </row>
    <row r="47" spans="2:17" ht="15.75" customHeight="1">
      <c r="B47" s="209" t="s">
        <v>58</v>
      </c>
      <c r="C47" s="58"/>
      <c r="D47" s="37" t="s">
        <v>47</v>
      </c>
      <c r="E47" s="37" t="s">
        <v>27</v>
      </c>
      <c r="F47" s="201" t="s">
        <v>52</v>
      </c>
      <c r="G47" s="207" t="s">
        <v>48</v>
      </c>
      <c r="H47" s="12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5.75" customHeight="1">
      <c r="B48" s="210"/>
      <c r="C48" s="15" t="s">
        <v>0</v>
      </c>
      <c r="D48" s="38" t="s">
        <v>49</v>
      </c>
      <c r="E48" s="38" t="s">
        <v>51</v>
      </c>
      <c r="F48" s="202"/>
      <c r="G48" s="202"/>
      <c r="H48" s="35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5.75" customHeight="1" thickBot="1">
      <c r="B49" s="211"/>
      <c r="C49" s="59"/>
      <c r="D49" s="18" t="s">
        <v>50</v>
      </c>
      <c r="E49" s="18" t="s">
        <v>50</v>
      </c>
      <c r="F49" s="77" t="s">
        <v>50</v>
      </c>
      <c r="G49" s="20" t="s">
        <v>1</v>
      </c>
      <c r="I49" s="11"/>
      <c r="J49" s="11"/>
      <c r="K49" s="11"/>
      <c r="L49" s="11"/>
      <c r="M49" s="11"/>
      <c r="N49" s="11"/>
      <c r="O49" s="11"/>
      <c r="P49" s="11"/>
      <c r="Q49" s="11"/>
    </row>
    <row r="50" spans="2:17" s="78" customFormat="1" ht="15.75" customHeight="1">
      <c r="B50" s="104" t="s">
        <v>68</v>
      </c>
      <c r="C50" s="105" t="s">
        <v>26</v>
      </c>
      <c r="D50" s="110">
        <f>SUM(D10:D18)</f>
        <v>15099</v>
      </c>
      <c r="E50" s="110">
        <f>SUM(E10:E18)</f>
        <v>12302</v>
      </c>
      <c r="F50" s="110">
        <f>SUM(F10:F18)</f>
        <v>13569.9836</v>
      </c>
      <c r="G50" s="136">
        <f>F50/E50</f>
        <v>1.1030713379938222</v>
      </c>
      <c r="I50" s="117"/>
      <c r="J50" s="117"/>
      <c r="K50" s="117"/>
      <c r="L50" s="117"/>
      <c r="M50" s="117"/>
      <c r="N50" s="117"/>
      <c r="O50" s="117"/>
      <c r="P50" s="117"/>
      <c r="Q50" s="117"/>
    </row>
    <row r="51" spans="2:17" s="78" customFormat="1" ht="15.75" customHeight="1">
      <c r="B51" s="43" t="s">
        <v>69</v>
      </c>
      <c r="C51" s="44" t="s">
        <v>64</v>
      </c>
      <c r="D51" s="111">
        <f>SUM(D19:D32)</f>
        <v>5752</v>
      </c>
      <c r="E51" s="111">
        <f>SUM(E19:E32)</f>
        <v>11512</v>
      </c>
      <c r="F51" s="111">
        <f>SUM(F19:F32)</f>
        <v>11828.56429</v>
      </c>
      <c r="G51" s="126">
        <f>F51/E51</f>
        <v>1.0274986353370397</v>
      </c>
      <c r="I51" s="117"/>
      <c r="J51" s="117"/>
      <c r="K51" s="117"/>
      <c r="L51" s="117"/>
      <c r="M51" s="117"/>
      <c r="N51" s="117"/>
      <c r="O51" s="117"/>
      <c r="P51" s="117"/>
      <c r="Q51" s="117"/>
    </row>
    <row r="52" spans="2:17" s="78" customFormat="1" ht="15.75" customHeight="1">
      <c r="B52" s="43" t="s">
        <v>70</v>
      </c>
      <c r="C52" s="44" t="s">
        <v>65</v>
      </c>
      <c r="D52" s="111">
        <f>SUM(D33:D33)</f>
        <v>0</v>
      </c>
      <c r="E52" s="111">
        <f>SUM(E33:E33)</f>
        <v>22</v>
      </c>
      <c r="F52" s="111">
        <f>SUM(F33:F33)</f>
        <v>71.0785</v>
      </c>
      <c r="G52" s="126">
        <f>F52/E52</f>
        <v>3.2308409090909094</v>
      </c>
      <c r="I52" s="117"/>
      <c r="J52" s="117"/>
      <c r="K52" s="117"/>
      <c r="L52" s="117"/>
      <c r="M52" s="117"/>
      <c r="N52" s="117"/>
      <c r="O52" s="117"/>
      <c r="P52" s="117"/>
      <c r="Q52" s="117"/>
    </row>
    <row r="53" spans="2:16" s="78" customFormat="1" ht="15.75" customHeight="1" thickBot="1">
      <c r="B53" s="106" t="s">
        <v>71</v>
      </c>
      <c r="C53" s="107" t="s">
        <v>67</v>
      </c>
      <c r="D53" s="112">
        <f>SUM(D34:D39)</f>
        <v>123531</v>
      </c>
      <c r="E53" s="112">
        <f>SUM(E34:E39)</f>
        <v>140593.6</v>
      </c>
      <c r="F53" s="112">
        <f>SUM(F34:F39)</f>
        <v>140589.59292999998</v>
      </c>
      <c r="G53" s="137">
        <f>F53/E53</f>
        <v>0.9999714989160244</v>
      </c>
      <c r="I53" s="117"/>
      <c r="J53" s="117"/>
      <c r="K53" s="117"/>
      <c r="L53" s="117"/>
      <c r="M53" s="117"/>
      <c r="P53" s="117"/>
    </row>
    <row r="54" spans="2:16" ht="19.5" customHeight="1" thickBot="1">
      <c r="B54" s="108"/>
      <c r="C54" s="98" t="s">
        <v>23</v>
      </c>
      <c r="D54" s="99">
        <f>SUM(D50:D53)</f>
        <v>144382</v>
      </c>
      <c r="E54" s="99">
        <f>SUM(E50:E53)</f>
        <v>164429.6</v>
      </c>
      <c r="F54" s="113">
        <f>SUM(F50:F53)</f>
        <v>166059.21931999997</v>
      </c>
      <c r="G54" s="138">
        <f>F54/E54</f>
        <v>1.0099107418615625</v>
      </c>
      <c r="I54" s="11"/>
      <c r="J54" s="74"/>
      <c r="K54" s="75"/>
      <c r="L54" s="11"/>
      <c r="M54" s="11"/>
      <c r="P54" s="11"/>
    </row>
    <row r="55" spans="9:16" ht="15.75" customHeight="1">
      <c r="I55" s="11"/>
      <c r="J55" s="74"/>
      <c r="K55" s="75"/>
      <c r="L55" s="11"/>
      <c r="M55" s="11"/>
      <c r="P55" s="11"/>
    </row>
    <row r="56" spans="10:16" ht="15.75" customHeight="1">
      <c r="J56" s="23"/>
      <c r="K56" s="24"/>
      <c r="P56" s="11"/>
    </row>
    <row r="57" spans="10:16" ht="15.75" customHeight="1">
      <c r="J57" s="22"/>
      <c r="K57" s="22"/>
      <c r="P57" s="11"/>
    </row>
    <row r="58" spans="10:11" ht="15.75" customHeight="1">
      <c r="J58" s="22"/>
      <c r="K58" s="22"/>
    </row>
    <row r="59" spans="10:11" ht="15.75" customHeight="1">
      <c r="J59" s="22"/>
      <c r="K59" s="22"/>
    </row>
    <row r="60" ht="15.75" customHeight="1"/>
    <row r="61" ht="15.75" customHeight="1"/>
    <row r="62" ht="15.75" customHeight="1"/>
    <row r="63" spans="10:11" ht="15.75" customHeight="1">
      <c r="J63" s="22"/>
      <c r="K63" s="22"/>
    </row>
    <row r="64" spans="10:11" ht="15.75" customHeight="1">
      <c r="J64" s="22"/>
      <c r="K64" s="22"/>
    </row>
    <row r="65" spans="10:11" ht="15.75" customHeight="1">
      <c r="J65" s="22"/>
      <c r="K65" s="22"/>
    </row>
    <row r="66" spans="10:11" ht="15.75" customHeight="1">
      <c r="J66" s="22"/>
      <c r="K66" s="25"/>
    </row>
    <row r="67" spans="10:11" ht="15.75" customHeight="1">
      <c r="J67" s="22"/>
      <c r="K67" s="26"/>
    </row>
    <row r="68" spans="2:11" ht="15.75" customHeight="1">
      <c r="B68" s="12"/>
      <c r="C68" s="12"/>
      <c r="G68" s="19"/>
      <c r="J68" s="22"/>
      <c r="K68" s="27"/>
    </row>
    <row r="69" spans="2:11" ht="15.75" customHeight="1">
      <c r="B69" s="12"/>
      <c r="C69" s="12"/>
      <c r="G69" s="19"/>
      <c r="H69" s="12"/>
      <c r="J69" s="22"/>
      <c r="K69" s="22"/>
    </row>
    <row r="70" spans="2:8" ht="15.75" customHeight="1">
      <c r="B70" s="12"/>
      <c r="C70" s="12"/>
      <c r="G70" s="19"/>
      <c r="H70" s="12"/>
    </row>
    <row r="71" spans="2:8" ht="18.75" customHeight="1">
      <c r="B71" s="12"/>
      <c r="C71" s="12"/>
      <c r="G71" s="19"/>
      <c r="H71" s="12"/>
    </row>
    <row r="72" ht="12">
      <c r="H72" s="12"/>
    </row>
    <row r="74" spans="2:3" ht="12">
      <c r="B74" s="22"/>
      <c r="C74" s="22"/>
    </row>
    <row r="75" spans="2:3" ht="12">
      <c r="B75" s="9"/>
      <c r="C75" s="9"/>
    </row>
    <row r="76" spans="10:13" ht="15">
      <c r="J76" s="30"/>
      <c r="K76" s="22"/>
      <c r="M76" s="29"/>
    </row>
  </sheetData>
  <mergeCells count="12">
    <mergeCell ref="B44:G44"/>
    <mergeCell ref="B45:G45"/>
    <mergeCell ref="B47:B49"/>
    <mergeCell ref="F47:F48"/>
    <mergeCell ref="G47:G48"/>
    <mergeCell ref="B2:G2"/>
    <mergeCell ref="B4:G4"/>
    <mergeCell ref="M7:M8"/>
    <mergeCell ref="B5:G5"/>
    <mergeCell ref="B7:B9"/>
    <mergeCell ref="F7:F8"/>
    <mergeCell ref="G7:G8"/>
  </mergeCells>
  <conditionalFormatting sqref="J68:K69 I4:I109 J63:K66 J76:L109 C18 C13:C16 C47:E49 Q10 L46 A4:A106 H5:H35 J18 F47 J21:J26 C20 N4:N106 L54:L69 L43:L44 G14:G35 B54:C54 B14:B32 B3:H3 B69:H109 G10:G12 F49:H49 F7 B6:G6 F9:G9 C7:E9 K37:M41 J4:J16 M9 M7 K4:L9 K14:M32 K10:M11 B10:C11 G50:G54 C35 C22:C33 B37:C46 H37:H46 G37 D10:F37 D38:G46">
    <cfRule type="cellIs" priority="1" dxfId="0" operator="lessThan" stopIfTrue="1">
      <formula>0</formula>
    </cfRule>
  </conditionalFormatting>
  <conditionalFormatting sqref="J54:J56">
    <cfRule type="cellIs" priority="2" dxfId="1" operator="equal" stopIfTrue="1">
      <formula>0</formula>
    </cfRule>
  </conditionalFormatting>
  <conditionalFormatting sqref="M46:M65536 J32:J33 M1:M6 J45:M45 M42:M44">
    <cfRule type="cellIs" priority="3" dxfId="1" operator="lessThan" stopIfTrue="1">
      <formula>0</formula>
    </cfRule>
  </conditionalFormatting>
  <printOptions/>
  <pageMargins left="0.75" right="0.75" top="1" bottom="1" header="0.4921259845" footer="0.4921259845"/>
  <pageSetup firstPageNumber="10" useFirstPageNumber="1" horizontalDpi="300" verticalDpi="300" orientation="portrait" paperSize="9" scale="54" r:id="rId2"/>
  <headerFooter alignWithMargins="0">
    <oddHeader>&amp;L&amp;14Statutární město Brno
Městská část
Brno-Líšeň&amp;R&amp;14Odbor rozpočtu a financí
Úřadu městské části
Jírova 2, 628 00 Brno</oddHeader>
    <oddFooter>&amp;C&amp;"Arial,tučné"&amp;16Strana: &amp;P&amp;R&amp;14Sledované období:
&amp;"Arial,tučné" rok 2005&amp;"Arial,obyčejné"
Vypracoval: Ing. Libor Stehlík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