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MŠ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<sst xmlns="http://schemas.openxmlformats.org/spreadsheetml/2006/main" count="143" uniqueCount="57">
  <si>
    <t>za rok 2005</t>
  </si>
  <si>
    <t>Zdroje z Krajského úřadu:</t>
  </si>
  <si>
    <t>SÚ</t>
  </si>
  <si>
    <t>Dotace</t>
  </si>
  <si>
    <t>Výnosy</t>
  </si>
  <si>
    <t>zúčtování fondů</t>
  </si>
  <si>
    <t>jiné ostatní výnosy</t>
  </si>
  <si>
    <t>Celkem:</t>
  </si>
  <si>
    <t>Náklady</t>
  </si>
  <si>
    <t>pracovní oděv</t>
  </si>
  <si>
    <t>učebnice,školní potřeby</t>
  </si>
  <si>
    <t>knihy,učební pomůcky</t>
  </si>
  <si>
    <t>ostatní služby</t>
  </si>
  <si>
    <t>mzdové náklady</t>
  </si>
  <si>
    <t>zákonné sociální pojištění</t>
  </si>
  <si>
    <t>zákonné sociální náklady</t>
  </si>
  <si>
    <t>jiné ostatní náklady</t>
  </si>
  <si>
    <t>Zdroje z MČ:</t>
  </si>
  <si>
    <t>stravné</t>
  </si>
  <si>
    <t>školné</t>
  </si>
  <si>
    <t>úroky</t>
  </si>
  <si>
    <t>ostatní výnosy</t>
  </si>
  <si>
    <t>Celkem HČ:</t>
  </si>
  <si>
    <t>Celkem DČ:</t>
  </si>
  <si>
    <t>spotřeba materiálu</t>
  </si>
  <si>
    <t>spotřeba energie</t>
  </si>
  <si>
    <t>opravy a údržba</t>
  </si>
  <si>
    <t>cestovné</t>
  </si>
  <si>
    <t>náklady na reprezentaci</t>
  </si>
  <si>
    <t>zákonné soc. pojištění</t>
  </si>
  <si>
    <t>bankovní poplatky</t>
  </si>
  <si>
    <t>pojištění majetku</t>
  </si>
  <si>
    <t>ostatní náklady</t>
  </si>
  <si>
    <t>odpisy</t>
  </si>
  <si>
    <t>Hospodářský výsledek HČ:</t>
  </si>
  <si>
    <t>Hospodářský výsledek DČ:</t>
  </si>
  <si>
    <t>Hospodářský výsledek celkem:</t>
  </si>
  <si>
    <t>Stav Kč na rezervním fondu:</t>
  </si>
  <si>
    <t>Stav Kč na investičním fondu:</t>
  </si>
  <si>
    <t>Stav Kč na fondu odměn:</t>
  </si>
  <si>
    <t>Stav Kč na FKSP:</t>
  </si>
  <si>
    <t>Přehled hospodaření mateřských škol</t>
  </si>
  <si>
    <t>Šimáčkova</t>
  </si>
  <si>
    <t>Trnkova</t>
  </si>
  <si>
    <t>Michalova</t>
  </si>
  <si>
    <t>Synkova</t>
  </si>
  <si>
    <t>ostatní sociální náklady</t>
  </si>
  <si>
    <t>ostatní</t>
  </si>
  <si>
    <t>Hospodářský výsledek:</t>
  </si>
  <si>
    <t xml:space="preserve"> </t>
  </si>
  <si>
    <t>energie zálohové platby</t>
  </si>
  <si>
    <t>Neklež</t>
  </si>
  <si>
    <t>Puchýřova</t>
  </si>
  <si>
    <t>Strnadova</t>
  </si>
  <si>
    <t>Hochmanova</t>
  </si>
  <si>
    <t>tržby z prodeje služeb</t>
  </si>
  <si>
    <t xml:space="preserve">v Kč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</si>
</sst>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6"/>
      <color indexed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vertical="center"/>
    </xf>
    <xf numFmtId="4" fontId="4" fillId="2" borderId="6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vertical="center"/>
    </xf>
    <xf numFmtId="4" fontId="0" fillId="0" borderId="8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4" fontId="4" fillId="3" borderId="10" xfId="0" applyNumberFormat="1" applyFont="1" applyFill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4" fontId="0" fillId="0" borderId="3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4" fontId="0" fillId="0" borderId="14" xfId="0" applyNumberFormat="1" applyFill="1" applyBorder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4" fontId="4" fillId="5" borderId="10" xfId="0" applyNumberFormat="1" applyFont="1" applyFill="1" applyBorder="1" applyAlignment="1">
      <alignment vertical="center"/>
    </xf>
    <xf numFmtId="4" fontId="3" fillId="6" borderId="15" xfId="0" applyNumberFormat="1" applyFont="1" applyFill="1" applyBorder="1" applyAlignment="1">
      <alignment vertical="center"/>
    </xf>
    <xf numFmtId="4" fontId="3" fillId="6" borderId="16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center"/>
    </xf>
    <xf numFmtId="4" fontId="4" fillId="2" borderId="2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3" fillId="6" borderId="15" xfId="0" applyNumberFormat="1" applyFont="1" applyFill="1" applyBorder="1" applyAlignment="1">
      <alignment horizontal="right" vertical="center"/>
    </xf>
    <xf numFmtId="4" fontId="3" fillId="7" borderId="15" xfId="0" applyNumberFormat="1" applyFont="1" applyFill="1" applyBorder="1" applyAlignment="1">
      <alignment vertical="center"/>
    </xf>
    <xf numFmtId="4" fontId="3" fillId="7" borderId="16" xfId="0" applyNumberFormat="1" applyFont="1" applyFill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" fontId="0" fillId="0" borderId="22" xfId="0" applyNumberFormat="1" applyBorder="1" applyAlignment="1">
      <alignment vertical="center"/>
    </xf>
    <xf numFmtId="4" fontId="4" fillId="2" borderId="23" xfId="0" applyNumberFormat="1" applyFont="1" applyFill="1" applyBorder="1" applyAlignment="1">
      <alignment vertical="center"/>
    </xf>
    <xf numFmtId="4" fontId="0" fillId="0" borderId="8" xfId="0" applyNumberFormat="1" applyFill="1" applyBorder="1" applyAlignment="1">
      <alignment vertical="center"/>
    </xf>
    <xf numFmtId="4" fontId="0" fillId="0" borderId="4" xfId="0" applyNumberFormat="1" applyFill="1" applyBorder="1" applyAlignment="1">
      <alignment vertical="center"/>
    </xf>
    <xf numFmtId="4" fontId="4" fillId="3" borderId="20" xfId="0" applyNumberFormat="1" applyFont="1" applyFill="1" applyBorder="1" applyAlignment="1">
      <alignment vertical="center"/>
    </xf>
    <xf numFmtId="4" fontId="0" fillId="0" borderId="3" xfId="0" applyNumberFormat="1" applyFill="1" applyBorder="1" applyAlignment="1">
      <alignment vertical="center"/>
    </xf>
    <xf numFmtId="4" fontId="4" fillId="5" borderId="20" xfId="0" applyNumberFormat="1" applyFont="1" applyFill="1" applyBorder="1" applyAlignment="1">
      <alignment vertical="center"/>
    </xf>
    <xf numFmtId="4" fontId="4" fillId="5" borderId="24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4" borderId="25" xfId="0" applyFont="1" applyFill="1" applyBorder="1" applyAlignment="1">
      <alignment vertical="center"/>
    </xf>
    <xf numFmtId="4" fontId="3" fillId="6" borderId="26" xfId="0" applyNumberFormat="1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4" fontId="4" fillId="5" borderId="22" xfId="0" applyNumberFormat="1" applyFont="1" applyFill="1" applyBorder="1" applyAlignment="1">
      <alignment vertical="center"/>
    </xf>
    <xf numFmtId="4" fontId="0" fillId="0" borderId="5" xfId="0" applyNumberFormat="1" applyFill="1" applyBorder="1" applyAlignment="1">
      <alignment vertical="center"/>
    </xf>
    <xf numFmtId="4" fontId="0" fillId="0" borderId="19" xfId="0" applyNumberFormat="1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3" fillId="6" borderId="36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6" borderId="37" xfId="0" applyFill="1" applyBorder="1" applyAlignment="1">
      <alignment vertical="center"/>
    </xf>
    <xf numFmtId="0" fontId="0" fillId="6" borderId="38" xfId="0" applyFill="1" applyBorder="1" applyAlignment="1">
      <alignment vertical="center"/>
    </xf>
    <xf numFmtId="0" fontId="3" fillId="7" borderId="36" xfId="0" applyFont="1" applyFill="1" applyBorder="1" applyAlignment="1">
      <alignment vertical="center"/>
    </xf>
    <xf numFmtId="0" fontId="0" fillId="7" borderId="37" xfId="0" applyFont="1" applyFill="1" applyBorder="1" applyAlignment="1">
      <alignment vertical="center"/>
    </xf>
    <xf numFmtId="0" fontId="0" fillId="7" borderId="38" xfId="0" applyFont="1" applyFill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&#345;&#237;sp&#283;vkov&#233;%20organizace\&#352;koly\2005\Celk4q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&#345;&#237;sp&#283;vkov&#233;%20organizace\KCL\2005\KCL4q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&#345;&#237;sp&#283;vkov&#233;%20organizace\SML\Celkem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Š"/>
      <sheetName val="MŠ"/>
      <sheetName val="ŠJ"/>
      <sheetName val="CZŠ"/>
      <sheetName val="CMŠ"/>
      <sheetName val="CŠJ"/>
    </sheetNames>
    <sheetDataSet>
      <sheetData sheetId="1">
        <row r="7">
          <cell r="D7">
            <v>97039.5</v>
          </cell>
          <cell r="E7">
            <v>178993.6</v>
          </cell>
          <cell r="F7">
            <v>385933.08999999997</v>
          </cell>
          <cell r="G7">
            <v>343637.75</v>
          </cell>
        </row>
        <row r="17">
          <cell r="D17">
            <v>230124.4</v>
          </cell>
          <cell r="E17">
            <v>138841.8</v>
          </cell>
          <cell r="F17">
            <v>245258.1</v>
          </cell>
          <cell r="G17">
            <v>360839.7</v>
          </cell>
        </row>
        <row r="22">
          <cell r="D22">
            <v>34185.5</v>
          </cell>
          <cell r="E22">
            <v>32425.6</v>
          </cell>
          <cell r="F22">
            <v>96302.45000000001</v>
          </cell>
          <cell r="G22">
            <v>47638.2</v>
          </cell>
        </row>
        <row r="27">
          <cell r="D27">
            <v>1480</v>
          </cell>
          <cell r="E27">
            <v>2842</v>
          </cell>
          <cell r="F27">
            <v>5793</v>
          </cell>
          <cell r="G27">
            <v>4007</v>
          </cell>
        </row>
        <row r="31">
          <cell r="E31">
            <v>3458</v>
          </cell>
          <cell r="F31">
            <v>2260.5</v>
          </cell>
          <cell r="G31">
            <v>0</v>
          </cell>
        </row>
        <row r="32">
          <cell r="D32">
            <v>178375.3</v>
          </cell>
          <cell r="E32">
            <v>185360.55000000002</v>
          </cell>
          <cell r="F32">
            <v>162955.4</v>
          </cell>
          <cell r="G32">
            <v>201425.7</v>
          </cell>
        </row>
        <row r="44">
          <cell r="D44">
            <v>40218</v>
          </cell>
          <cell r="E44">
            <v>21000</v>
          </cell>
          <cell r="F44">
            <v>0</v>
          </cell>
          <cell r="G44">
            <v>6000</v>
          </cell>
        </row>
        <row r="45">
          <cell r="D45">
            <v>11417</v>
          </cell>
          <cell r="E45">
            <v>5600</v>
          </cell>
          <cell r="F45">
            <v>0</v>
          </cell>
          <cell r="G45">
            <v>2100</v>
          </cell>
        </row>
        <row r="46">
          <cell r="D46">
            <v>660</v>
          </cell>
          <cell r="E46">
            <v>326</v>
          </cell>
          <cell r="F46">
            <v>0</v>
          </cell>
          <cell r="G46">
            <v>120</v>
          </cell>
        </row>
        <row r="47">
          <cell r="D47">
            <v>15753.5</v>
          </cell>
          <cell r="E47">
            <v>0</v>
          </cell>
          <cell r="F47">
            <v>0</v>
          </cell>
          <cell r="G47">
            <v>0</v>
          </cell>
        </row>
        <row r="48">
          <cell r="G48">
            <v>103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2">
          <cell r="D52">
            <v>14755.26</v>
          </cell>
          <cell r="E52">
            <v>12886.69</v>
          </cell>
          <cell r="F52">
            <v>17892</v>
          </cell>
          <cell r="G52">
            <v>33524.91</v>
          </cell>
        </row>
        <row r="53">
          <cell r="D53">
            <v>6089</v>
          </cell>
          <cell r="E53">
            <v>6006</v>
          </cell>
          <cell r="F53">
            <v>10852</v>
          </cell>
          <cell r="G53">
            <v>9959</v>
          </cell>
        </row>
        <row r="54">
          <cell r="D54">
            <v>342</v>
          </cell>
          <cell r="E54">
            <v>9231.8</v>
          </cell>
          <cell r="F54">
            <v>0</v>
          </cell>
          <cell r="G54">
            <v>0</v>
          </cell>
        </row>
        <row r="55">
          <cell r="D55">
            <v>7998</v>
          </cell>
          <cell r="E55">
            <v>0</v>
          </cell>
          <cell r="F55">
            <v>7992</v>
          </cell>
          <cell r="G55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2514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1181</v>
          </cell>
        </row>
        <row r="63">
          <cell r="D63">
            <v>0</v>
          </cell>
          <cell r="E63">
            <v>0</v>
          </cell>
          <cell r="F63">
            <v>234842</v>
          </cell>
          <cell r="G63">
            <v>256730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19097</v>
          </cell>
        </row>
        <row r="65">
          <cell r="D65">
            <v>112180</v>
          </cell>
          <cell r="E65">
            <v>156640.5</v>
          </cell>
          <cell r="F65">
            <v>95440</v>
          </cell>
          <cell r="G65">
            <v>147100</v>
          </cell>
        </row>
        <row r="67">
          <cell r="D67">
            <v>103.17</v>
          </cell>
          <cell r="E67">
            <v>107.64</v>
          </cell>
          <cell r="F67">
            <v>374.89</v>
          </cell>
          <cell r="G67">
            <v>142.91</v>
          </cell>
        </row>
        <row r="68">
          <cell r="D68">
            <v>34845</v>
          </cell>
          <cell r="E68">
            <v>0</v>
          </cell>
          <cell r="F68">
            <v>29144</v>
          </cell>
        </row>
        <row r="69">
          <cell r="D69">
            <v>13407.5</v>
          </cell>
          <cell r="E69">
            <v>10774.5</v>
          </cell>
          <cell r="F69">
            <v>4215</v>
          </cell>
          <cell r="G69">
            <v>0.4</v>
          </cell>
        </row>
        <row r="74">
          <cell r="E74">
            <v>0</v>
          </cell>
          <cell r="F74">
            <v>0</v>
          </cell>
        </row>
        <row r="75">
          <cell r="D75">
            <v>478000</v>
          </cell>
          <cell r="E75">
            <v>430000</v>
          </cell>
          <cell r="F75">
            <v>575000</v>
          </cell>
          <cell r="G75">
            <v>600000</v>
          </cell>
        </row>
        <row r="76">
          <cell r="F76">
            <v>72408.5</v>
          </cell>
        </row>
        <row r="88">
          <cell r="D88">
            <v>466061.69</v>
          </cell>
          <cell r="E88">
            <v>426374.66</v>
          </cell>
          <cell r="F88">
            <v>679212.29</v>
          </cell>
          <cell r="G88">
            <v>508329.26</v>
          </cell>
        </row>
        <row r="98">
          <cell r="F98">
            <v>16623</v>
          </cell>
        </row>
        <row r="99">
          <cell r="D99">
            <v>369935.02</v>
          </cell>
          <cell r="E99">
            <v>260107.08000000002</v>
          </cell>
          <cell r="F99">
            <v>239070.34</v>
          </cell>
          <cell r="G99">
            <v>360231.4</v>
          </cell>
        </row>
        <row r="104">
          <cell r="F104">
            <v>10377</v>
          </cell>
        </row>
        <row r="105">
          <cell r="D105">
            <v>53220.899999999994</v>
          </cell>
          <cell r="E105">
            <v>37528.5</v>
          </cell>
          <cell r="F105">
            <v>57722.1</v>
          </cell>
          <cell r="G105">
            <v>90788.3</v>
          </cell>
        </row>
        <row r="110">
          <cell r="D110">
            <v>1305</v>
          </cell>
          <cell r="E110">
            <v>9217</v>
          </cell>
          <cell r="F110">
            <v>3974</v>
          </cell>
          <cell r="G110">
            <v>2094</v>
          </cell>
        </row>
        <row r="114">
          <cell r="D114">
            <v>0</v>
          </cell>
          <cell r="E114">
            <v>0</v>
          </cell>
          <cell r="F114">
            <v>845.5</v>
          </cell>
          <cell r="G114">
            <v>0</v>
          </cell>
        </row>
        <row r="115">
          <cell r="D115">
            <v>177782.02</v>
          </cell>
          <cell r="E115">
            <v>203118.5</v>
          </cell>
          <cell r="F115">
            <v>140016.14</v>
          </cell>
          <cell r="G115">
            <v>154186.97</v>
          </cell>
        </row>
        <row r="127">
          <cell r="D127">
            <v>23546</v>
          </cell>
          <cell r="E127">
            <v>22350</v>
          </cell>
          <cell r="F127">
            <v>16000</v>
          </cell>
          <cell r="G127">
            <v>30412</v>
          </cell>
        </row>
        <row r="128">
          <cell r="D128">
            <v>9691</v>
          </cell>
          <cell r="E128">
            <v>5600</v>
          </cell>
          <cell r="F128">
            <v>5920</v>
          </cell>
          <cell r="G128">
            <v>9422</v>
          </cell>
        </row>
        <row r="129">
          <cell r="D129">
            <v>538</v>
          </cell>
          <cell r="E129">
            <v>320</v>
          </cell>
          <cell r="G129">
            <v>544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3">
          <cell r="D133">
            <v>0</v>
          </cell>
          <cell r="E133">
            <v>387.42</v>
          </cell>
          <cell r="F133">
            <v>0</v>
          </cell>
          <cell r="G133">
            <v>0</v>
          </cell>
        </row>
        <row r="135">
          <cell r="D135">
            <v>13247.08</v>
          </cell>
          <cell r="E135">
            <v>23133.39</v>
          </cell>
          <cell r="F135">
            <v>8129</v>
          </cell>
          <cell r="G135">
            <v>15209</v>
          </cell>
        </row>
        <row r="136">
          <cell r="D136">
            <v>5748</v>
          </cell>
          <cell r="E136">
            <v>15881</v>
          </cell>
          <cell r="F136">
            <v>3423</v>
          </cell>
          <cell r="G136">
            <v>7872</v>
          </cell>
        </row>
        <row r="137">
          <cell r="D137">
            <v>273</v>
          </cell>
          <cell r="E137">
            <v>6379</v>
          </cell>
          <cell r="F137">
            <v>0</v>
          </cell>
          <cell r="G137">
            <v>86</v>
          </cell>
        </row>
        <row r="138">
          <cell r="D138">
            <v>18610.2</v>
          </cell>
          <cell r="E138">
            <v>0</v>
          </cell>
          <cell r="F138">
            <v>5244</v>
          </cell>
          <cell r="G138">
            <v>23899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D146">
            <v>0</v>
          </cell>
          <cell r="E146">
            <v>0</v>
          </cell>
          <cell r="F146">
            <v>203.83</v>
          </cell>
          <cell r="G146">
            <v>0</v>
          </cell>
        </row>
        <row r="147">
          <cell r="D147">
            <v>252766</v>
          </cell>
          <cell r="E147">
            <v>251110</v>
          </cell>
          <cell r="F147">
            <v>276840</v>
          </cell>
          <cell r="G147">
            <v>336250.6</v>
          </cell>
        </row>
        <row r="148">
          <cell r="D148">
            <v>30112</v>
          </cell>
          <cell r="E148">
            <v>0</v>
          </cell>
          <cell r="F148">
            <v>0</v>
          </cell>
          <cell r="G148">
            <v>31453</v>
          </cell>
        </row>
        <row r="149">
          <cell r="D149">
            <v>152590</v>
          </cell>
          <cell r="E149">
            <v>138729</v>
          </cell>
          <cell r="F149">
            <v>162160</v>
          </cell>
          <cell r="G149">
            <v>162060</v>
          </cell>
        </row>
        <row r="150">
          <cell r="D150">
            <v>13585</v>
          </cell>
          <cell r="F150">
            <v>0</v>
          </cell>
          <cell r="G150">
            <v>0</v>
          </cell>
        </row>
        <row r="151">
          <cell r="D151">
            <v>172.72</v>
          </cell>
          <cell r="E151">
            <v>128.18</v>
          </cell>
          <cell r="F151">
            <v>2370.7</v>
          </cell>
          <cell r="G151">
            <v>164.41</v>
          </cell>
        </row>
        <row r="152">
          <cell r="D152">
            <v>11637</v>
          </cell>
          <cell r="E152">
            <v>0</v>
          </cell>
          <cell r="F152">
            <v>168000</v>
          </cell>
          <cell r="G152">
            <v>48910</v>
          </cell>
        </row>
        <row r="153">
          <cell r="D153">
            <v>115759.72</v>
          </cell>
          <cell r="E153">
            <v>29574</v>
          </cell>
          <cell r="F153">
            <v>0</v>
          </cell>
          <cell r="G153">
            <v>49328</v>
          </cell>
        </row>
        <row r="155">
          <cell r="D155">
            <v>0</v>
          </cell>
          <cell r="E155">
            <v>0</v>
          </cell>
          <cell r="F155">
            <v>27000</v>
          </cell>
          <cell r="G155">
            <v>0</v>
          </cell>
        </row>
        <row r="158">
          <cell r="D158">
            <v>575000</v>
          </cell>
          <cell r="E158">
            <v>600000</v>
          </cell>
          <cell r="F158">
            <v>550000</v>
          </cell>
          <cell r="G158">
            <v>575000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lkem"/>
      <sheetName val="Náklady1"/>
      <sheetName val="Náklady2"/>
      <sheetName val="Náklady DČ1"/>
      <sheetName val="Náklady DČ2"/>
      <sheetName val="Výnosy"/>
      <sheetName val="Výnosy DČ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lkem"/>
      <sheetName val="Rozpis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25390625" style="0" customWidth="1"/>
    <col min="2" max="2" width="13.875" style="0" bestFit="1" customWidth="1"/>
    <col min="3" max="3" width="22.75390625" style="0" bestFit="1" customWidth="1"/>
    <col min="4" max="4" width="4.125" style="0" bestFit="1" customWidth="1"/>
    <col min="5" max="5" width="12.875" style="0" bestFit="1" customWidth="1"/>
    <col min="6" max="8" width="12.75390625" style="0" customWidth="1"/>
  </cols>
  <sheetData>
    <row r="1" spans="2:8" ht="15">
      <c r="B1" s="87" t="s">
        <v>41</v>
      </c>
      <c r="C1" s="87"/>
      <c r="D1" s="87"/>
      <c r="E1" s="87"/>
      <c r="F1" s="87"/>
      <c r="G1" s="87"/>
      <c r="H1" s="87"/>
    </row>
    <row r="2" spans="2:8" ht="19.5">
      <c r="B2" s="88" t="s">
        <v>0</v>
      </c>
      <c r="C2" s="88"/>
      <c r="D2" s="88"/>
      <c r="E2" s="88"/>
      <c r="F2" s="88"/>
      <c r="G2" s="88"/>
      <c r="H2" s="88"/>
    </row>
    <row r="3" spans="1:8" ht="20.25" thickBot="1">
      <c r="A3" s="3"/>
      <c r="B3" s="2"/>
      <c r="C3" s="2"/>
      <c r="D3" s="2"/>
      <c r="E3" s="2"/>
      <c r="F3" s="2"/>
      <c r="G3" s="2"/>
      <c r="H3" s="4" t="s">
        <v>56</v>
      </c>
    </row>
    <row r="4" spans="2:8" s="6" customFormat="1" ht="12.75" customHeight="1">
      <c r="B4" s="89" t="s">
        <v>1</v>
      </c>
      <c r="C4" s="90"/>
      <c r="D4" s="93" t="s">
        <v>2</v>
      </c>
      <c r="E4" s="5" t="s">
        <v>42</v>
      </c>
      <c r="F4" s="5" t="s">
        <v>43</v>
      </c>
      <c r="G4" s="5" t="s">
        <v>44</v>
      </c>
      <c r="H4" s="7" t="s">
        <v>45</v>
      </c>
    </row>
    <row r="5" spans="2:8" s="6" customFormat="1" ht="13.5" thickBot="1">
      <c r="B5" s="91"/>
      <c r="C5" s="92"/>
      <c r="D5" s="94"/>
      <c r="E5" s="64">
        <v>118</v>
      </c>
      <c r="F5" s="8">
        <v>130</v>
      </c>
      <c r="G5" s="8">
        <v>722</v>
      </c>
      <c r="H5" s="9">
        <v>727</v>
      </c>
    </row>
    <row r="6" spans="2:8" s="6" customFormat="1" ht="12.75">
      <c r="B6" s="95" t="s">
        <v>3</v>
      </c>
      <c r="C6" s="96"/>
      <c r="D6" s="10">
        <v>691</v>
      </c>
      <c r="E6" s="11">
        <v>1838000</v>
      </c>
      <c r="F6" s="11">
        <v>2052000</v>
      </c>
      <c r="G6" s="11">
        <v>2354500</v>
      </c>
      <c r="H6" s="12">
        <v>2291000</v>
      </c>
    </row>
    <row r="7" spans="2:8" s="6" customFormat="1" ht="12.75">
      <c r="B7" s="13" t="s">
        <v>4</v>
      </c>
      <c r="C7" s="14" t="s">
        <v>5</v>
      </c>
      <c r="D7" s="15">
        <v>648</v>
      </c>
      <c r="E7" s="16">
        <v>0</v>
      </c>
      <c r="F7" s="17">
        <v>0</v>
      </c>
      <c r="G7" s="16">
        <v>0</v>
      </c>
      <c r="H7" s="18">
        <v>0</v>
      </c>
    </row>
    <row r="8" spans="2:8" s="6" customFormat="1" ht="12">
      <c r="B8" s="19"/>
      <c r="C8" s="14" t="s">
        <v>6</v>
      </c>
      <c r="D8" s="15">
        <v>649</v>
      </c>
      <c r="E8" s="16">
        <v>5000</v>
      </c>
      <c r="F8" s="17">
        <v>0</v>
      </c>
      <c r="G8" s="16">
        <v>77830</v>
      </c>
      <c r="H8" s="18">
        <v>4400</v>
      </c>
    </row>
    <row r="9" spans="2:8" s="6" customFormat="1" ht="13.5" thickBot="1">
      <c r="B9" s="97" t="s">
        <v>7</v>
      </c>
      <c r="C9" s="98"/>
      <c r="D9" s="99"/>
      <c r="E9" s="20">
        <f>SUM(E6:E8)</f>
        <v>1843000</v>
      </c>
      <c r="F9" s="20">
        <f>SUM(F6:F8)</f>
        <v>2052000</v>
      </c>
      <c r="G9" s="20">
        <f>SUM(G6:G8)</f>
        <v>2432330</v>
      </c>
      <c r="H9" s="21">
        <f>SUM(H6:H8)</f>
        <v>2295400</v>
      </c>
    </row>
    <row r="10" spans="2:8" s="6" customFormat="1" ht="12.75">
      <c r="B10" s="22" t="s">
        <v>8</v>
      </c>
      <c r="C10" s="23" t="s">
        <v>9</v>
      </c>
      <c r="D10" s="24">
        <v>501</v>
      </c>
      <c r="E10" s="25">
        <v>0</v>
      </c>
      <c r="F10" s="26">
        <v>2000</v>
      </c>
      <c r="G10" s="25">
        <v>3410.5</v>
      </c>
      <c r="H10" s="27">
        <v>4052</v>
      </c>
    </row>
    <row r="11" spans="2:8" s="6" customFormat="1" ht="12">
      <c r="B11" s="19"/>
      <c r="C11" s="28" t="s">
        <v>10</v>
      </c>
      <c r="D11" s="30">
        <v>501</v>
      </c>
      <c r="E11" s="31">
        <v>1545</v>
      </c>
      <c r="F11" s="32">
        <v>3730</v>
      </c>
      <c r="G11" s="31">
        <v>0</v>
      </c>
      <c r="H11" s="33">
        <v>0</v>
      </c>
    </row>
    <row r="12" spans="2:8" s="6" customFormat="1" ht="12">
      <c r="B12" s="19"/>
      <c r="C12" s="28" t="s">
        <v>11</v>
      </c>
      <c r="D12" s="30">
        <v>501</v>
      </c>
      <c r="E12" s="31">
        <v>6232</v>
      </c>
      <c r="F12" s="32">
        <v>17130</v>
      </c>
      <c r="G12" s="31">
        <v>31176.5</v>
      </c>
      <c r="H12" s="33">
        <v>22982</v>
      </c>
    </row>
    <row r="13" spans="2:8" s="6" customFormat="1" ht="12">
      <c r="B13" s="19"/>
      <c r="C13" s="28" t="s">
        <v>12</v>
      </c>
      <c r="D13" s="30">
        <v>518</v>
      </c>
      <c r="E13" s="31">
        <v>5100</v>
      </c>
      <c r="F13" s="32">
        <v>7600</v>
      </c>
      <c r="G13" s="31">
        <v>10187</v>
      </c>
      <c r="H13" s="33">
        <v>14450</v>
      </c>
    </row>
    <row r="14" spans="2:8" s="6" customFormat="1" ht="12">
      <c r="B14" s="19"/>
      <c r="C14" s="28" t="s">
        <v>13</v>
      </c>
      <c r="D14" s="30">
        <v>521</v>
      </c>
      <c r="E14" s="34">
        <v>1321000</v>
      </c>
      <c r="F14" s="35">
        <v>1471000</v>
      </c>
      <c r="G14" s="34">
        <v>1749919</v>
      </c>
      <c r="H14" s="36">
        <v>1642000</v>
      </c>
    </row>
    <row r="15" spans="2:8" s="6" customFormat="1" ht="12">
      <c r="B15" s="19"/>
      <c r="C15" s="28" t="s">
        <v>14</v>
      </c>
      <c r="D15" s="30">
        <v>524</v>
      </c>
      <c r="E15" s="31">
        <v>462352</v>
      </c>
      <c r="F15" s="32">
        <v>514938</v>
      </c>
      <c r="G15" s="31">
        <v>603513</v>
      </c>
      <c r="H15" s="33">
        <v>572345</v>
      </c>
    </row>
    <row r="16" spans="2:8" s="6" customFormat="1" ht="12">
      <c r="B16" s="19"/>
      <c r="C16" s="28" t="s">
        <v>15</v>
      </c>
      <c r="D16" s="30">
        <v>527</v>
      </c>
      <c r="E16" s="31">
        <v>26420</v>
      </c>
      <c r="F16" s="32">
        <v>29420</v>
      </c>
      <c r="G16" s="31">
        <v>34124</v>
      </c>
      <c r="H16" s="33">
        <v>32840</v>
      </c>
    </row>
    <row r="17" spans="2:8" s="6" customFormat="1" ht="12">
      <c r="B17" s="19"/>
      <c r="C17" s="28" t="s">
        <v>46</v>
      </c>
      <c r="D17" s="30">
        <v>528</v>
      </c>
      <c r="E17" s="31">
        <v>14773</v>
      </c>
      <c r="F17" s="32">
        <v>0</v>
      </c>
      <c r="G17" s="31">
        <v>0</v>
      </c>
      <c r="H17" s="33">
        <v>0</v>
      </c>
    </row>
    <row r="18" spans="2:8" s="6" customFormat="1" ht="12">
      <c r="B18" s="19"/>
      <c r="C18" s="28" t="s">
        <v>16</v>
      </c>
      <c r="D18" s="30">
        <v>549</v>
      </c>
      <c r="E18" s="31">
        <v>5578</v>
      </c>
      <c r="F18" s="32">
        <v>6182</v>
      </c>
      <c r="G18" s="31">
        <v>0</v>
      </c>
      <c r="H18" s="33">
        <v>6731</v>
      </c>
    </row>
    <row r="19" spans="2:8" s="6" customFormat="1" ht="12">
      <c r="B19" s="19"/>
      <c r="C19" s="46" t="s">
        <v>47</v>
      </c>
      <c r="D19" s="65">
        <v>549</v>
      </c>
      <c r="E19" s="53">
        <v>0</v>
      </c>
      <c r="F19" s="66">
        <v>0</v>
      </c>
      <c r="G19" s="53">
        <v>0</v>
      </c>
      <c r="H19" s="54">
        <v>0</v>
      </c>
    </row>
    <row r="20" spans="2:8" s="6" customFormat="1" ht="13.5" thickBot="1">
      <c r="B20" s="100" t="s">
        <v>7</v>
      </c>
      <c r="C20" s="98"/>
      <c r="D20" s="99"/>
      <c r="E20" s="37">
        <f>SUM(E10:E19)</f>
        <v>1843000</v>
      </c>
      <c r="F20" s="37">
        <f>SUM(F10:F19)</f>
        <v>2052000</v>
      </c>
      <c r="G20" s="37">
        <f>SUM(G10:G19)</f>
        <v>2432330</v>
      </c>
      <c r="H20" s="38">
        <f>SUM(H10:H19)</f>
        <v>2295400</v>
      </c>
    </row>
    <row r="21" spans="2:8" s="6" customFormat="1" ht="14.25" thickBot="1">
      <c r="B21" s="101" t="s">
        <v>48</v>
      </c>
      <c r="C21" s="102"/>
      <c r="D21" s="103"/>
      <c r="E21" s="39">
        <f>SUM(E9-E20)</f>
        <v>0</v>
      </c>
      <c r="F21" s="39">
        <f>SUM(F9-F20)</f>
        <v>0</v>
      </c>
      <c r="G21" s="39">
        <f>SUM(G9-G20)</f>
        <v>0</v>
      </c>
      <c r="H21" s="40">
        <f>SUM(H9-H20)</f>
        <v>0</v>
      </c>
    </row>
    <row r="22" s="6" customFormat="1" ht="12">
      <c r="E22" s="6" t="s">
        <v>49</v>
      </c>
    </row>
    <row r="23" s="6" customFormat="1" ht="14.25" thickBot="1">
      <c r="B23" s="41" t="s">
        <v>17</v>
      </c>
    </row>
    <row r="24" spans="2:8" s="6" customFormat="1" ht="12.75">
      <c r="B24" s="95" t="s">
        <v>3</v>
      </c>
      <c r="C24" s="96"/>
      <c r="D24" s="42">
        <v>691</v>
      </c>
      <c r="E24" s="67">
        <f>'[1]MŠ'!D75</f>
        <v>478000</v>
      </c>
      <c r="F24" s="43">
        <f>'[1]MŠ'!E75+'[1]MŠ'!E74</f>
        <v>430000</v>
      </c>
      <c r="G24" s="43">
        <f>'[1]MŠ'!F75+'[1]MŠ'!F74</f>
        <v>575000</v>
      </c>
      <c r="H24" s="44">
        <f>'[1]MŠ'!G75</f>
        <v>600000</v>
      </c>
    </row>
    <row r="25" spans="2:8" s="6" customFormat="1" ht="12.75">
      <c r="B25" s="13" t="s">
        <v>4</v>
      </c>
      <c r="C25" s="28" t="s">
        <v>18</v>
      </c>
      <c r="D25" s="45">
        <v>602</v>
      </c>
      <c r="E25" s="35">
        <f>SUM('[1]MŠ'!D62:D64)</f>
        <v>0</v>
      </c>
      <c r="F25" s="35">
        <f>SUM('[1]MŠ'!E62:E64)</f>
        <v>0</v>
      </c>
      <c r="G25" s="35">
        <f>SUM('[1]MŠ'!F62:F64)</f>
        <v>234842</v>
      </c>
      <c r="H25" s="36">
        <f>SUM('[1]MŠ'!G62:G64)</f>
        <v>277008</v>
      </c>
    </row>
    <row r="26" spans="2:8" s="6" customFormat="1" ht="12">
      <c r="B26" s="19"/>
      <c r="C26" s="28" t="s">
        <v>19</v>
      </c>
      <c r="D26" s="45">
        <v>602</v>
      </c>
      <c r="E26" s="35">
        <f>'[1]MŠ'!D65</f>
        <v>112180</v>
      </c>
      <c r="F26" s="35">
        <f>'[1]MŠ'!E65</f>
        <v>156640.5</v>
      </c>
      <c r="G26" s="35">
        <f>'[1]MŠ'!F65</f>
        <v>95440</v>
      </c>
      <c r="H26" s="36">
        <f>'[1]MŠ'!G65</f>
        <v>147100</v>
      </c>
    </row>
    <row r="27" spans="2:8" s="6" customFormat="1" ht="12">
      <c r="B27" s="19"/>
      <c r="C27" s="28" t="s">
        <v>20</v>
      </c>
      <c r="D27" s="45">
        <v>644</v>
      </c>
      <c r="E27" s="35">
        <f>'[1]MŠ'!D67</f>
        <v>103.17</v>
      </c>
      <c r="F27" s="35">
        <f>'[1]MŠ'!E67</f>
        <v>107.64</v>
      </c>
      <c r="G27" s="35">
        <f>'[1]MŠ'!F67</f>
        <v>374.89</v>
      </c>
      <c r="H27" s="36">
        <f>'[1]MŠ'!G67</f>
        <v>142.91</v>
      </c>
    </row>
    <row r="28" spans="2:8" s="6" customFormat="1" ht="12">
      <c r="B28" s="19"/>
      <c r="C28" s="46" t="s">
        <v>5</v>
      </c>
      <c r="D28" s="47">
        <v>648</v>
      </c>
      <c r="E28" s="68">
        <f>'[1]MŠ'!D68</f>
        <v>34845</v>
      </c>
      <c r="F28" s="68">
        <f>'[1]MŠ'!E68</f>
        <v>0</v>
      </c>
      <c r="G28" s="68">
        <f>'[1]MŠ'!F68</f>
        <v>29144</v>
      </c>
      <c r="H28" s="69">
        <v>0</v>
      </c>
    </row>
    <row r="29" spans="2:8" s="6" customFormat="1" ht="12">
      <c r="B29" s="19"/>
      <c r="C29" s="46" t="s">
        <v>21</v>
      </c>
      <c r="D29" s="47">
        <v>649</v>
      </c>
      <c r="E29" s="68">
        <f>'[1]MŠ'!D59+'[1]MŠ'!D61+'[1]MŠ'!D69</f>
        <v>13407.5</v>
      </c>
      <c r="F29" s="68">
        <f>'[1]MŠ'!E59+'[1]MŠ'!E61+'[1]MŠ'!E69</f>
        <v>10774.5</v>
      </c>
      <c r="G29" s="68">
        <f>'[1]MŠ'!F59+'[1]MŠ'!F61+'[1]MŠ'!F69</f>
        <v>4215</v>
      </c>
      <c r="H29" s="69">
        <f>'[1]MŠ'!G59+'[1]MŠ'!G61+'[1]MŠ'!G69</f>
        <v>2514.4</v>
      </c>
    </row>
    <row r="30" spans="2:8" s="6" customFormat="1" ht="13.5" thickBot="1">
      <c r="B30" s="97" t="s">
        <v>22</v>
      </c>
      <c r="C30" s="98"/>
      <c r="D30" s="99"/>
      <c r="E30" s="70">
        <f>SUM(E24:E29)</f>
        <v>638535.67</v>
      </c>
      <c r="F30" s="70">
        <f>SUM(F24:F29)</f>
        <v>597522.64</v>
      </c>
      <c r="G30" s="70">
        <f>SUM(G24:G29)</f>
        <v>939015.89</v>
      </c>
      <c r="H30" s="21">
        <f>SUM(H24:H29)</f>
        <v>1026765.31</v>
      </c>
    </row>
    <row r="31" spans="2:8" s="6" customFormat="1" ht="12">
      <c r="B31" s="19"/>
      <c r="C31" s="48" t="s">
        <v>21</v>
      </c>
      <c r="D31" s="49">
        <v>649</v>
      </c>
      <c r="E31" s="68">
        <v>0</v>
      </c>
      <c r="F31" s="71">
        <v>0</v>
      </c>
      <c r="G31" s="71">
        <f>'[1]MŠ'!F76</f>
        <v>72408.5</v>
      </c>
      <c r="H31" s="69">
        <v>0</v>
      </c>
    </row>
    <row r="32" spans="2:8" s="6" customFormat="1" ht="13.5" thickBot="1">
      <c r="B32" s="97" t="s">
        <v>23</v>
      </c>
      <c r="C32" s="98"/>
      <c r="D32" s="99"/>
      <c r="E32" s="20">
        <f>SUM(E31)</f>
        <v>0</v>
      </c>
      <c r="F32" s="20">
        <f>SUM(F31)</f>
        <v>0</v>
      </c>
      <c r="G32" s="20">
        <f>SUM(G31)</f>
        <v>72408.5</v>
      </c>
      <c r="H32" s="21">
        <f>SUM(H31)</f>
        <v>0</v>
      </c>
    </row>
    <row r="33" spans="2:8" s="6" customFormat="1" ht="12.75">
      <c r="B33" s="22" t="s">
        <v>8</v>
      </c>
      <c r="C33" s="23" t="s">
        <v>24</v>
      </c>
      <c r="D33" s="49">
        <v>501</v>
      </c>
      <c r="E33" s="68">
        <f>'[1]MŠ'!D7</f>
        <v>97039.5</v>
      </c>
      <c r="F33" s="68">
        <f>'[1]MŠ'!E7</f>
        <v>178993.6</v>
      </c>
      <c r="G33" s="71">
        <f>'[1]MŠ'!F7</f>
        <v>385933.08999999997</v>
      </c>
      <c r="H33" s="69">
        <f>'[1]MŠ'!G7</f>
        <v>343637.75</v>
      </c>
    </row>
    <row r="34" spans="2:8" s="6" customFormat="1" ht="12">
      <c r="B34" s="19"/>
      <c r="C34" s="28" t="s">
        <v>25</v>
      </c>
      <c r="D34" s="45">
        <v>502</v>
      </c>
      <c r="E34" s="68">
        <f>'[1]MŠ'!D17</f>
        <v>230124.4</v>
      </c>
      <c r="F34" s="68">
        <f>'[1]MŠ'!E17</f>
        <v>138841.8</v>
      </c>
      <c r="G34" s="71">
        <f>'[1]MŠ'!F17</f>
        <v>245258.1</v>
      </c>
      <c r="H34" s="69">
        <f>'[1]MŠ'!G17</f>
        <v>360839.7</v>
      </c>
    </row>
    <row r="35" spans="2:8" s="6" customFormat="1" ht="12">
      <c r="B35" s="19"/>
      <c r="C35" s="28" t="s">
        <v>50</v>
      </c>
      <c r="D35" s="45">
        <v>502</v>
      </c>
      <c r="E35" s="68">
        <v>0</v>
      </c>
      <c r="F35" s="71">
        <v>0</v>
      </c>
      <c r="G35" s="71">
        <v>0</v>
      </c>
      <c r="H35" s="69">
        <v>0</v>
      </c>
    </row>
    <row r="36" spans="2:8" s="6" customFormat="1" ht="12">
      <c r="B36" s="19"/>
      <c r="C36" s="28" t="s">
        <v>26</v>
      </c>
      <c r="D36" s="45">
        <v>511</v>
      </c>
      <c r="E36" s="68">
        <f>'[1]MŠ'!D22</f>
        <v>34185.5</v>
      </c>
      <c r="F36" s="68">
        <f>'[1]MŠ'!E22</f>
        <v>32425.6</v>
      </c>
      <c r="G36" s="68">
        <f>'[1]MŠ'!F22</f>
        <v>96302.45000000001</v>
      </c>
      <c r="H36" s="69">
        <f>'[1]MŠ'!G22</f>
        <v>47638.2</v>
      </c>
    </row>
    <row r="37" spans="2:8" s="6" customFormat="1" ht="12">
      <c r="B37" s="19"/>
      <c r="C37" s="28" t="s">
        <v>27</v>
      </c>
      <c r="D37" s="45">
        <v>512</v>
      </c>
      <c r="E37" s="68">
        <f>'[1]MŠ'!D27</f>
        <v>1480</v>
      </c>
      <c r="F37" s="68">
        <f>'[1]MŠ'!E27</f>
        <v>2842</v>
      </c>
      <c r="G37" s="68">
        <f>'[1]MŠ'!F27</f>
        <v>5793</v>
      </c>
      <c r="H37" s="69">
        <f>'[1]MŠ'!G27</f>
        <v>4007</v>
      </c>
    </row>
    <row r="38" spans="2:8" s="6" customFormat="1" ht="12">
      <c r="B38" s="19"/>
      <c r="C38" s="28" t="s">
        <v>28</v>
      </c>
      <c r="D38" s="45">
        <v>513</v>
      </c>
      <c r="E38" s="68">
        <v>0</v>
      </c>
      <c r="F38" s="71">
        <f>'[1]MŠ'!E31</f>
        <v>3458</v>
      </c>
      <c r="G38" s="71">
        <f>'[1]MŠ'!F31</f>
        <v>2260.5</v>
      </c>
      <c r="H38" s="69">
        <f>'[1]MŠ'!G31</f>
        <v>0</v>
      </c>
    </row>
    <row r="39" spans="2:8" s="6" customFormat="1" ht="12">
      <c r="B39" s="19"/>
      <c r="C39" s="28" t="s">
        <v>12</v>
      </c>
      <c r="D39" s="45">
        <v>518</v>
      </c>
      <c r="E39" s="68">
        <f>'[1]MŠ'!D32</f>
        <v>178375.3</v>
      </c>
      <c r="F39" s="68">
        <f>'[1]MŠ'!E32</f>
        <v>185360.55000000002</v>
      </c>
      <c r="G39" s="68">
        <f>'[1]MŠ'!F32</f>
        <v>162955.4</v>
      </c>
      <c r="H39" s="69">
        <f>'[1]MŠ'!G32</f>
        <v>201425.7</v>
      </c>
    </row>
    <row r="40" spans="2:8" s="6" customFormat="1" ht="12">
      <c r="B40" s="19"/>
      <c r="C40" s="28" t="s">
        <v>13</v>
      </c>
      <c r="D40" s="45">
        <v>521</v>
      </c>
      <c r="E40" s="68">
        <f>'[1]MŠ'!D44</f>
        <v>40218</v>
      </c>
      <c r="F40" s="68">
        <f>'[1]MŠ'!E44</f>
        <v>21000</v>
      </c>
      <c r="G40" s="68">
        <f>'[1]MŠ'!F44</f>
        <v>0</v>
      </c>
      <c r="H40" s="69">
        <f>'[1]MŠ'!G44</f>
        <v>6000</v>
      </c>
    </row>
    <row r="41" spans="2:8" s="6" customFormat="1" ht="12">
      <c r="B41" s="19"/>
      <c r="C41" s="28" t="s">
        <v>29</v>
      </c>
      <c r="D41" s="45">
        <v>524</v>
      </c>
      <c r="E41" s="68">
        <f>'[1]MŠ'!D45</f>
        <v>11417</v>
      </c>
      <c r="F41" s="68">
        <f>'[1]MŠ'!E45</f>
        <v>5600</v>
      </c>
      <c r="G41" s="68">
        <f>'[1]MŠ'!F45</f>
        <v>0</v>
      </c>
      <c r="H41" s="69">
        <f>'[1]MŠ'!G45</f>
        <v>2100</v>
      </c>
    </row>
    <row r="42" spans="2:8" s="6" customFormat="1" ht="12">
      <c r="B42" s="19"/>
      <c r="C42" s="50" t="s">
        <v>15</v>
      </c>
      <c r="D42" s="45">
        <v>527</v>
      </c>
      <c r="E42" s="31">
        <f>'[1]MŠ'!D46</f>
        <v>660</v>
      </c>
      <c r="F42" s="31">
        <f>'[1]MŠ'!E46</f>
        <v>326</v>
      </c>
      <c r="G42" s="31">
        <f>'[1]MŠ'!F46</f>
        <v>0</v>
      </c>
      <c r="H42" s="33">
        <f>'[1]MŠ'!G46</f>
        <v>120</v>
      </c>
    </row>
    <row r="43" spans="2:8" s="6" customFormat="1" ht="12">
      <c r="B43" s="19"/>
      <c r="C43" s="28" t="s">
        <v>46</v>
      </c>
      <c r="D43" s="30">
        <v>528</v>
      </c>
      <c r="E43" s="26">
        <f>'[1]MŠ'!D47</f>
        <v>15753.5</v>
      </c>
      <c r="F43" s="26">
        <f>'[1]MŠ'!E47</f>
        <v>0</v>
      </c>
      <c r="G43" s="26">
        <f>'[1]MŠ'!F47</f>
        <v>0</v>
      </c>
      <c r="H43" s="33">
        <f>'[1]MŠ'!G47</f>
        <v>0</v>
      </c>
    </row>
    <row r="44" spans="2:8" s="6" customFormat="1" ht="12">
      <c r="B44" s="19"/>
      <c r="C44" s="28" t="s">
        <v>30</v>
      </c>
      <c r="D44" s="45">
        <v>549</v>
      </c>
      <c r="E44" s="68">
        <f>'[1]MŠ'!D52</f>
        <v>14755.26</v>
      </c>
      <c r="F44" s="68">
        <f>'[1]MŠ'!E52</f>
        <v>12886.69</v>
      </c>
      <c r="G44" s="68">
        <f>'[1]MŠ'!F52</f>
        <v>17892</v>
      </c>
      <c r="H44" s="69">
        <f>'[1]MŠ'!G52</f>
        <v>33524.91</v>
      </c>
    </row>
    <row r="45" spans="2:8" s="6" customFormat="1" ht="12">
      <c r="B45" s="19"/>
      <c r="C45" s="28" t="s">
        <v>31</v>
      </c>
      <c r="D45" s="45">
        <v>549</v>
      </c>
      <c r="E45" s="68">
        <f>'[1]MŠ'!D53</f>
        <v>6089</v>
      </c>
      <c r="F45" s="68">
        <f>'[1]MŠ'!E53</f>
        <v>6006</v>
      </c>
      <c r="G45" s="68">
        <f>'[1]MŠ'!F53</f>
        <v>10852</v>
      </c>
      <c r="H45" s="69">
        <f>'[1]MŠ'!G53</f>
        <v>9959</v>
      </c>
    </row>
    <row r="46" spans="2:8" s="6" customFormat="1" ht="12">
      <c r="B46" s="19"/>
      <c r="C46" s="28" t="s">
        <v>32</v>
      </c>
      <c r="D46" s="45">
        <v>549</v>
      </c>
      <c r="E46" s="71">
        <f>'[1]MŠ'!D50+'[1]MŠ'!D54</f>
        <v>342</v>
      </c>
      <c r="F46" s="71">
        <f>'[1]MŠ'!E50+'[1]MŠ'!E54</f>
        <v>9231.8</v>
      </c>
      <c r="G46" s="71">
        <f>'[1]MŠ'!F50+'[1]MŠ'!F54</f>
        <v>0</v>
      </c>
      <c r="H46" s="36">
        <f>'[1]MŠ'!G50+'[1]MŠ'!G54+'[1]MŠ'!G48</f>
        <v>103</v>
      </c>
    </row>
    <row r="47" spans="2:8" s="6" customFormat="1" ht="12">
      <c r="B47" s="19"/>
      <c r="C47" s="46" t="s">
        <v>33</v>
      </c>
      <c r="D47" s="47">
        <v>551</v>
      </c>
      <c r="E47" s="68">
        <f>'[1]MŠ'!D55</f>
        <v>7998</v>
      </c>
      <c r="F47" s="68">
        <f>'[1]MŠ'!E55</f>
        <v>0</v>
      </c>
      <c r="G47" s="71">
        <f>'[1]MŠ'!F55</f>
        <v>7992</v>
      </c>
      <c r="H47" s="69">
        <f>'[1]MŠ'!G55</f>
        <v>0</v>
      </c>
    </row>
    <row r="48" spans="2:8" s="6" customFormat="1" ht="13.5" thickBot="1">
      <c r="B48" s="100" t="s">
        <v>22</v>
      </c>
      <c r="C48" s="98"/>
      <c r="D48" s="99"/>
      <c r="E48" s="37">
        <f>SUM(E33:E47)</f>
        <v>638437.46</v>
      </c>
      <c r="F48" s="72">
        <f>SUM(F33:F47)</f>
        <v>596972.04</v>
      </c>
      <c r="G48" s="37">
        <f>SUM(G33:G47)</f>
        <v>935238.5399999999</v>
      </c>
      <c r="H48" s="38">
        <f>SUM(H33:H47)</f>
        <v>1009355.2599999999</v>
      </c>
    </row>
    <row r="49" spans="2:8" s="6" customFormat="1" ht="12.75">
      <c r="B49" s="51"/>
      <c r="C49" s="28" t="s">
        <v>24</v>
      </c>
      <c r="D49" s="45">
        <v>501</v>
      </c>
      <c r="E49" s="68">
        <v>0</v>
      </c>
      <c r="F49" s="68">
        <v>0</v>
      </c>
      <c r="G49" s="68">
        <v>0</v>
      </c>
      <c r="H49" s="69">
        <v>0</v>
      </c>
    </row>
    <row r="50" spans="2:8" s="6" customFormat="1" ht="12.75">
      <c r="B50" s="51"/>
      <c r="C50" s="28" t="s">
        <v>25</v>
      </c>
      <c r="D50" s="45">
        <v>502</v>
      </c>
      <c r="E50" s="68">
        <v>0</v>
      </c>
      <c r="F50" s="68">
        <v>0</v>
      </c>
      <c r="G50" s="68">
        <v>0</v>
      </c>
      <c r="H50" s="69">
        <v>0</v>
      </c>
    </row>
    <row r="51" spans="2:8" s="6" customFormat="1" ht="12.75">
      <c r="B51" s="51"/>
      <c r="C51" s="28" t="s">
        <v>26</v>
      </c>
      <c r="D51" s="45">
        <v>511</v>
      </c>
      <c r="E51" s="68">
        <v>0</v>
      </c>
      <c r="F51" s="68">
        <v>0</v>
      </c>
      <c r="G51" s="68">
        <v>0</v>
      </c>
      <c r="H51" s="69">
        <v>0</v>
      </c>
    </row>
    <row r="52" spans="2:8" s="6" customFormat="1" ht="12.75">
      <c r="B52" s="51"/>
      <c r="C52" s="28" t="s">
        <v>27</v>
      </c>
      <c r="D52" s="45">
        <v>512</v>
      </c>
      <c r="E52" s="68">
        <v>0</v>
      </c>
      <c r="F52" s="68">
        <v>0</v>
      </c>
      <c r="G52" s="68">
        <v>0</v>
      </c>
      <c r="H52" s="69">
        <v>0</v>
      </c>
    </row>
    <row r="53" spans="2:8" s="6" customFormat="1" ht="12.75">
      <c r="B53" s="51"/>
      <c r="C53" s="28" t="s">
        <v>12</v>
      </c>
      <c r="D53" s="45">
        <v>518</v>
      </c>
      <c r="E53" s="68">
        <v>0</v>
      </c>
      <c r="F53" s="68">
        <v>0</v>
      </c>
      <c r="G53" s="68">
        <v>0</v>
      </c>
      <c r="H53" s="69">
        <v>0</v>
      </c>
    </row>
    <row r="54" spans="2:8" s="6" customFormat="1" ht="12.75">
      <c r="B54" s="51"/>
      <c r="C54" s="28" t="s">
        <v>13</v>
      </c>
      <c r="D54" s="45">
        <v>521</v>
      </c>
      <c r="E54" s="68">
        <v>0</v>
      </c>
      <c r="F54" s="68">
        <v>0</v>
      </c>
      <c r="G54" s="68">
        <v>0</v>
      </c>
      <c r="H54" s="69">
        <v>0</v>
      </c>
    </row>
    <row r="55" spans="2:8" s="6" customFormat="1" ht="12.75">
      <c r="B55" s="51"/>
      <c r="C55" s="28" t="s">
        <v>29</v>
      </c>
      <c r="D55" s="45">
        <v>524</v>
      </c>
      <c r="E55" s="68">
        <v>0</v>
      </c>
      <c r="F55" s="68">
        <v>0</v>
      </c>
      <c r="G55" s="68">
        <v>0</v>
      </c>
      <c r="H55" s="69">
        <v>0</v>
      </c>
    </row>
    <row r="56" spans="2:8" s="6" customFormat="1" ht="12">
      <c r="B56" s="19"/>
      <c r="C56" s="52" t="s">
        <v>15</v>
      </c>
      <c r="D56" s="47">
        <v>527</v>
      </c>
      <c r="E56" s="68">
        <v>0</v>
      </c>
      <c r="F56" s="68">
        <v>0</v>
      </c>
      <c r="G56" s="68">
        <v>0</v>
      </c>
      <c r="H56" s="69">
        <v>0</v>
      </c>
    </row>
    <row r="57" spans="2:8" s="6" customFormat="1" ht="12">
      <c r="B57" s="19"/>
      <c r="C57" s="28" t="s">
        <v>32</v>
      </c>
      <c r="D57" s="45">
        <v>549</v>
      </c>
      <c r="E57" s="68">
        <v>0</v>
      </c>
      <c r="F57" s="68">
        <v>0</v>
      </c>
      <c r="G57" s="68">
        <v>0</v>
      </c>
      <c r="H57" s="69">
        <v>0</v>
      </c>
    </row>
    <row r="58" spans="2:8" s="6" customFormat="1" ht="13.5" thickBot="1">
      <c r="B58" s="100" t="s">
        <v>23</v>
      </c>
      <c r="C58" s="98"/>
      <c r="D58" s="99"/>
      <c r="E58" s="73">
        <f>SUM(E49:E57)</f>
        <v>0</v>
      </c>
      <c r="F58" s="73">
        <f>SUM(F49:F57)</f>
        <v>0</v>
      </c>
      <c r="G58" s="73">
        <f>SUM(G49:G57)</f>
        <v>0</v>
      </c>
      <c r="H58" s="38">
        <f>SUM(H49:H57)</f>
        <v>0</v>
      </c>
    </row>
    <row r="59" spans="2:8" s="6" customFormat="1" ht="14.25" thickBot="1">
      <c r="B59" s="101" t="s">
        <v>34</v>
      </c>
      <c r="C59" s="102"/>
      <c r="D59" s="103"/>
      <c r="E59" s="39">
        <f>SUM(E30-E48)</f>
        <v>98.21000000007916</v>
      </c>
      <c r="F59" s="39">
        <f>SUM(F30-F48)</f>
        <v>550.5999999999767</v>
      </c>
      <c r="G59" s="39">
        <f>SUM(G30-G48)</f>
        <v>3777.350000000093</v>
      </c>
      <c r="H59" s="40">
        <f>SUM(H30-H48)</f>
        <v>17410.050000000163</v>
      </c>
    </row>
    <row r="60" spans="2:8" s="6" customFormat="1" ht="14.25" thickBot="1">
      <c r="B60" s="101" t="s">
        <v>35</v>
      </c>
      <c r="C60" s="104"/>
      <c r="D60" s="105"/>
      <c r="E60" s="39">
        <f>SUM(E32-E58)</f>
        <v>0</v>
      </c>
      <c r="F60" s="39">
        <f>SUM(F32-F58)</f>
        <v>0</v>
      </c>
      <c r="G60" s="39">
        <f>SUM(G32-G58)</f>
        <v>72408.5</v>
      </c>
      <c r="H60" s="40">
        <f>SUM(H32-H58)</f>
        <v>0</v>
      </c>
    </row>
    <row r="61" s="6" customFormat="1" ht="12.75" thickBot="1"/>
    <row r="62" spans="2:8" s="6" customFormat="1" ht="14.25" thickBot="1">
      <c r="B62" s="106" t="s">
        <v>36</v>
      </c>
      <c r="C62" s="107"/>
      <c r="D62" s="108"/>
      <c r="E62" s="56">
        <f>SUM(E59:E60)</f>
        <v>98.21000000007916</v>
      </c>
      <c r="F62" s="56">
        <f>SUM(F59:F60)</f>
        <v>550.5999999999767</v>
      </c>
      <c r="G62" s="56">
        <f>SUM(G59:G60)</f>
        <v>76185.8500000001</v>
      </c>
      <c r="H62" s="57">
        <f>SUM(H59:H60)</f>
        <v>17410.050000000163</v>
      </c>
    </row>
    <row r="63" s="6" customFormat="1" ht="12.75" thickBot="1"/>
    <row r="64" spans="2:8" s="6" customFormat="1" ht="12">
      <c r="B64" s="109" t="s">
        <v>37</v>
      </c>
      <c r="C64" s="84"/>
      <c r="D64" s="96"/>
      <c r="E64" s="58">
        <v>10925.98</v>
      </c>
      <c r="F64" s="58">
        <v>58827.35</v>
      </c>
      <c r="G64" s="58">
        <v>143454.93</v>
      </c>
      <c r="H64" s="60">
        <v>10489.82</v>
      </c>
    </row>
    <row r="65" spans="2:8" s="6" customFormat="1" ht="12">
      <c r="B65" s="85" t="s">
        <v>38</v>
      </c>
      <c r="C65" s="86"/>
      <c r="D65" s="83"/>
      <c r="E65" s="31">
        <v>8721.8</v>
      </c>
      <c r="F65" s="31">
        <v>670</v>
      </c>
      <c r="G65" s="31">
        <v>9582.7</v>
      </c>
      <c r="H65" s="33">
        <v>646.9</v>
      </c>
    </row>
    <row r="66" spans="2:8" s="6" customFormat="1" ht="12">
      <c r="B66" s="85" t="s">
        <v>39</v>
      </c>
      <c r="C66" s="86"/>
      <c r="D66" s="83"/>
      <c r="E66" s="31">
        <v>4135</v>
      </c>
      <c r="F66" s="31">
        <v>38000</v>
      </c>
      <c r="G66" s="31">
        <v>33605</v>
      </c>
      <c r="H66" s="33">
        <v>31971</v>
      </c>
    </row>
    <row r="67" spans="2:8" s="6" customFormat="1" ht="12.75" thickBot="1">
      <c r="B67" s="29" t="s">
        <v>40</v>
      </c>
      <c r="C67" s="98"/>
      <c r="D67" s="99"/>
      <c r="E67" s="61">
        <v>24283.82</v>
      </c>
      <c r="F67" s="61">
        <v>19980.01</v>
      </c>
      <c r="G67" s="61">
        <v>27142.6</v>
      </c>
      <c r="H67" s="63">
        <v>4897.52</v>
      </c>
    </row>
    <row r="68" spans="2:8" s="6" customFormat="1" ht="15">
      <c r="B68" s="110" t="s">
        <v>41</v>
      </c>
      <c r="C68" s="110"/>
      <c r="D68" s="110"/>
      <c r="E68" s="110"/>
      <c r="F68" s="110"/>
      <c r="G68" s="110"/>
      <c r="H68" s="110"/>
    </row>
    <row r="69" spans="2:8" s="6" customFormat="1" ht="19.5">
      <c r="B69" s="111" t="str">
        <f>B2</f>
        <v>za rok 2005</v>
      </c>
      <c r="C69" s="111"/>
      <c r="D69" s="111"/>
      <c r="E69" s="111"/>
      <c r="F69" s="111"/>
      <c r="G69" s="111"/>
      <c r="H69" s="111"/>
    </row>
    <row r="70" spans="1:8" s="6" customFormat="1" ht="20.25" thickBot="1">
      <c r="A70" s="75"/>
      <c r="B70" s="74"/>
      <c r="C70" s="74"/>
      <c r="D70" s="74"/>
      <c r="E70" s="74"/>
      <c r="F70" s="74"/>
      <c r="G70" s="74"/>
      <c r="H70" s="4" t="s">
        <v>56</v>
      </c>
    </row>
    <row r="71" spans="2:8" s="6" customFormat="1" ht="12.75">
      <c r="B71" s="89" t="s">
        <v>1</v>
      </c>
      <c r="C71" s="90"/>
      <c r="D71" s="93" t="s">
        <v>2</v>
      </c>
      <c r="E71" s="5" t="s">
        <v>51</v>
      </c>
      <c r="F71" s="5" t="s">
        <v>52</v>
      </c>
      <c r="G71" s="5" t="s">
        <v>53</v>
      </c>
      <c r="H71" s="7" t="s">
        <v>54</v>
      </c>
    </row>
    <row r="72" spans="2:8" s="6" customFormat="1" ht="13.5" thickBot="1">
      <c r="B72" s="91"/>
      <c r="C72" s="92"/>
      <c r="D72" s="94"/>
      <c r="E72" s="8">
        <v>730</v>
      </c>
      <c r="F72" s="8">
        <v>731</v>
      </c>
      <c r="G72" s="8">
        <v>733</v>
      </c>
      <c r="H72" s="9">
        <v>737</v>
      </c>
    </row>
    <row r="73" spans="2:8" s="6" customFormat="1" ht="12.75">
      <c r="B73" s="95" t="s">
        <v>3</v>
      </c>
      <c r="C73" s="96"/>
      <c r="D73" s="10">
        <v>691</v>
      </c>
      <c r="E73" s="11">
        <v>2375500</v>
      </c>
      <c r="F73" s="11">
        <v>2171000</v>
      </c>
      <c r="G73" s="11">
        <v>2468000</v>
      </c>
      <c r="H73" s="12">
        <v>2447000</v>
      </c>
    </row>
    <row r="74" spans="2:8" s="6" customFormat="1" ht="12.75">
      <c r="B74" s="13" t="s">
        <v>4</v>
      </c>
      <c r="C74" s="14" t="s">
        <v>5</v>
      </c>
      <c r="D74" s="15">
        <v>648</v>
      </c>
      <c r="E74" s="16">
        <v>0</v>
      </c>
      <c r="F74" s="17">
        <v>0</v>
      </c>
      <c r="G74" s="16">
        <v>0</v>
      </c>
      <c r="H74" s="18">
        <v>0</v>
      </c>
    </row>
    <row r="75" spans="2:8" s="6" customFormat="1" ht="12">
      <c r="B75" s="19"/>
      <c r="C75" s="14" t="s">
        <v>6</v>
      </c>
      <c r="D75" s="15">
        <v>649</v>
      </c>
      <c r="E75" s="16">
        <v>0</v>
      </c>
      <c r="F75" s="17">
        <v>0</v>
      </c>
      <c r="G75" s="16">
        <v>0</v>
      </c>
      <c r="H75" s="18">
        <v>0</v>
      </c>
    </row>
    <row r="76" spans="2:8" s="6" customFormat="1" ht="13.5" thickBot="1">
      <c r="B76" s="97" t="s">
        <v>7</v>
      </c>
      <c r="C76" s="98"/>
      <c r="D76" s="99"/>
      <c r="E76" s="20">
        <f>SUM(E73:E75)</f>
        <v>2375500</v>
      </c>
      <c r="F76" s="20">
        <f>SUM(F73:F75)</f>
        <v>2171000</v>
      </c>
      <c r="G76" s="20">
        <f>SUM(G73:G75)</f>
        <v>2468000</v>
      </c>
      <c r="H76" s="21">
        <f>SUM(H73:H75)</f>
        <v>2447000</v>
      </c>
    </row>
    <row r="77" spans="2:8" s="6" customFormat="1" ht="12.75">
      <c r="B77" s="22" t="s">
        <v>8</v>
      </c>
      <c r="C77" s="23" t="s">
        <v>9</v>
      </c>
      <c r="D77" s="24">
        <v>501</v>
      </c>
      <c r="E77" s="25">
        <v>4996</v>
      </c>
      <c r="F77" s="26">
        <v>4000</v>
      </c>
      <c r="G77" s="25">
        <v>0</v>
      </c>
      <c r="H77" s="27">
        <v>5000</v>
      </c>
    </row>
    <row r="78" spans="2:8" s="6" customFormat="1" ht="12">
      <c r="B78" s="19"/>
      <c r="C78" s="28" t="s">
        <v>10</v>
      </c>
      <c r="D78" s="30">
        <v>501</v>
      </c>
      <c r="E78" s="31">
        <v>666</v>
      </c>
      <c r="F78" s="32">
        <v>0</v>
      </c>
      <c r="G78" s="31">
        <v>0</v>
      </c>
      <c r="H78" s="33">
        <v>3996</v>
      </c>
    </row>
    <row r="79" spans="2:8" s="6" customFormat="1" ht="12">
      <c r="B79" s="19"/>
      <c r="C79" s="28" t="s">
        <v>11</v>
      </c>
      <c r="D79" s="30">
        <v>501</v>
      </c>
      <c r="E79" s="31">
        <v>19668</v>
      </c>
      <c r="F79" s="32">
        <v>25000</v>
      </c>
      <c r="G79" s="31">
        <v>24885</v>
      </c>
      <c r="H79" s="33">
        <v>19465</v>
      </c>
    </row>
    <row r="80" spans="2:8" s="6" customFormat="1" ht="12">
      <c r="B80" s="19"/>
      <c r="C80" s="28" t="s">
        <v>12</v>
      </c>
      <c r="D80" s="30">
        <v>518</v>
      </c>
      <c r="E80" s="31">
        <v>10170</v>
      </c>
      <c r="F80" s="32">
        <v>3000</v>
      </c>
      <c r="G80" s="31">
        <v>13400</v>
      </c>
      <c r="H80" s="33">
        <v>10216</v>
      </c>
    </row>
    <row r="81" spans="2:8" s="6" customFormat="1" ht="12.75">
      <c r="B81" s="76"/>
      <c r="C81" s="28" t="s">
        <v>13</v>
      </c>
      <c r="D81" s="30">
        <v>521</v>
      </c>
      <c r="E81" s="34">
        <v>1703000</v>
      </c>
      <c r="F81" s="35">
        <v>1560000</v>
      </c>
      <c r="G81" s="34">
        <v>1770000</v>
      </c>
      <c r="H81" s="36">
        <v>1755000</v>
      </c>
    </row>
    <row r="82" spans="2:8" s="6" customFormat="1" ht="12">
      <c r="B82" s="19"/>
      <c r="C82" s="28" t="s">
        <v>14</v>
      </c>
      <c r="D82" s="30">
        <v>524</v>
      </c>
      <c r="E82" s="31">
        <v>596000</v>
      </c>
      <c r="F82" s="32">
        <v>545321</v>
      </c>
      <c r="G82" s="31">
        <v>616707</v>
      </c>
      <c r="H82" s="33">
        <v>610929</v>
      </c>
    </row>
    <row r="83" spans="2:8" s="6" customFormat="1" ht="12">
      <c r="B83" s="19"/>
      <c r="C83" s="28" t="s">
        <v>15</v>
      </c>
      <c r="D83" s="30">
        <v>527</v>
      </c>
      <c r="E83" s="31">
        <v>34000</v>
      </c>
      <c r="F83" s="32">
        <v>31200</v>
      </c>
      <c r="G83" s="31">
        <v>35240</v>
      </c>
      <c r="H83" s="33">
        <v>35040</v>
      </c>
    </row>
    <row r="84" spans="2:8" s="6" customFormat="1" ht="12">
      <c r="B84" s="19"/>
      <c r="C84" s="28" t="s">
        <v>16</v>
      </c>
      <c r="D84" s="30">
        <v>549</v>
      </c>
      <c r="E84" s="31">
        <v>7000</v>
      </c>
      <c r="F84" s="32">
        <v>2479</v>
      </c>
      <c r="G84" s="31">
        <v>7768</v>
      </c>
      <c r="H84" s="33">
        <v>7354</v>
      </c>
    </row>
    <row r="85" spans="2:8" s="6" customFormat="1" ht="12">
      <c r="B85" s="19"/>
      <c r="C85" s="46" t="s">
        <v>47</v>
      </c>
      <c r="D85" s="65">
        <v>549</v>
      </c>
      <c r="E85" s="53">
        <v>0</v>
      </c>
      <c r="F85" s="66">
        <v>0</v>
      </c>
      <c r="G85" s="53">
        <v>0</v>
      </c>
      <c r="H85" s="54">
        <v>0</v>
      </c>
    </row>
    <row r="86" spans="2:8" s="6" customFormat="1" ht="13.5" thickBot="1">
      <c r="B86" s="100" t="s">
        <v>7</v>
      </c>
      <c r="C86" s="98"/>
      <c r="D86" s="99"/>
      <c r="E86" s="72">
        <f>SUM(E77:E85)</f>
        <v>2375500</v>
      </c>
      <c r="F86" s="72">
        <f>SUM(F77:F85)</f>
        <v>2171000</v>
      </c>
      <c r="G86" s="72">
        <f>SUM(G77:G85)</f>
        <v>2468000</v>
      </c>
      <c r="H86" s="38">
        <f>SUM(H77:H85)</f>
        <v>2447000</v>
      </c>
    </row>
    <row r="87" spans="2:8" s="6" customFormat="1" ht="14.25" thickBot="1">
      <c r="B87" s="101" t="s">
        <v>48</v>
      </c>
      <c r="C87" s="102"/>
      <c r="D87" s="103"/>
      <c r="E87" s="39">
        <f>SUM(E76-E86)</f>
        <v>0</v>
      </c>
      <c r="F87" s="39">
        <f>SUM(F76-F86)</f>
        <v>0</v>
      </c>
      <c r="G87" s="39">
        <f>SUM(G76-G86)</f>
        <v>0</v>
      </c>
      <c r="H87" s="77">
        <f>SUM(H76-H86)</f>
        <v>0</v>
      </c>
    </row>
    <row r="88" s="6" customFormat="1" ht="12"/>
    <row r="89" s="6" customFormat="1" ht="14.25" thickBot="1">
      <c r="B89" s="41" t="s">
        <v>17</v>
      </c>
    </row>
    <row r="90" spans="2:8" s="6" customFormat="1" ht="12.75">
      <c r="B90" s="95" t="s">
        <v>3</v>
      </c>
      <c r="C90" s="96"/>
      <c r="D90" s="42">
        <v>691</v>
      </c>
      <c r="E90" s="43">
        <f>'[1]MŠ'!D158</f>
        <v>575000</v>
      </c>
      <c r="F90" s="43">
        <f>'[1]MŠ'!E158</f>
        <v>600000</v>
      </c>
      <c r="G90" s="43">
        <f>'[1]MŠ'!F158</f>
        <v>550000</v>
      </c>
      <c r="H90" s="44">
        <f>'[1]MŠ'!G158</f>
        <v>575000</v>
      </c>
    </row>
    <row r="91" spans="2:8" s="6" customFormat="1" ht="12.75">
      <c r="B91" s="13" t="s">
        <v>4</v>
      </c>
      <c r="C91" s="28" t="s">
        <v>18</v>
      </c>
      <c r="D91" s="45">
        <v>602</v>
      </c>
      <c r="E91" s="34">
        <f>'[1]MŠ'!D147+'[1]MŠ'!D148+'[1]MŠ'!D146</f>
        <v>282878</v>
      </c>
      <c r="F91" s="34">
        <f>'[1]MŠ'!E147+'[1]MŠ'!E148+'[1]MŠ'!E146</f>
        <v>251110</v>
      </c>
      <c r="G91" s="34">
        <f>'[1]MŠ'!F147+'[1]MŠ'!F148+'[1]MŠ'!F146</f>
        <v>277043.83</v>
      </c>
      <c r="H91" s="36">
        <f>'[1]MŠ'!G147+'[1]MŠ'!G148+'[1]MŠ'!G146</f>
        <v>367703.6</v>
      </c>
    </row>
    <row r="92" spans="2:8" s="6" customFormat="1" ht="12">
      <c r="B92" s="19"/>
      <c r="C92" s="28" t="s">
        <v>19</v>
      </c>
      <c r="D92" s="45">
        <v>602</v>
      </c>
      <c r="E92" s="34">
        <f>'[1]MŠ'!D149</f>
        <v>152590</v>
      </c>
      <c r="F92" s="34">
        <f>'[1]MŠ'!E149</f>
        <v>138729</v>
      </c>
      <c r="G92" s="34">
        <f>'[1]MŠ'!F149</f>
        <v>162160</v>
      </c>
      <c r="H92" s="36">
        <f>'[1]MŠ'!G149</f>
        <v>162060</v>
      </c>
    </row>
    <row r="93" spans="2:8" s="6" customFormat="1" ht="12">
      <c r="B93" s="19"/>
      <c r="C93" s="28" t="s">
        <v>20</v>
      </c>
      <c r="D93" s="45">
        <v>644</v>
      </c>
      <c r="E93" s="34">
        <f>'[1]MŠ'!D151</f>
        <v>172.72</v>
      </c>
      <c r="F93" s="34">
        <f>'[1]MŠ'!E151</f>
        <v>128.18</v>
      </c>
      <c r="G93" s="34">
        <f>'[1]MŠ'!F151</f>
        <v>2370.7</v>
      </c>
      <c r="H93" s="36">
        <f>'[1]MŠ'!G151</f>
        <v>164.41</v>
      </c>
    </row>
    <row r="94" spans="2:8" s="6" customFormat="1" ht="12">
      <c r="B94" s="19"/>
      <c r="C94" s="46" t="s">
        <v>5</v>
      </c>
      <c r="D94" s="47">
        <v>648</v>
      </c>
      <c r="E94" s="71">
        <f>'[1]MŠ'!D152</f>
        <v>11637</v>
      </c>
      <c r="F94" s="71">
        <f>'[1]MŠ'!E152</f>
        <v>0</v>
      </c>
      <c r="G94" s="71">
        <f>'[1]MŠ'!F152</f>
        <v>168000</v>
      </c>
      <c r="H94" s="69">
        <f>'[1]MŠ'!G152</f>
        <v>48910</v>
      </c>
    </row>
    <row r="95" spans="2:8" s="6" customFormat="1" ht="12">
      <c r="B95" s="19"/>
      <c r="C95" s="46" t="s">
        <v>21</v>
      </c>
      <c r="D95" s="47">
        <v>649</v>
      </c>
      <c r="E95" s="71">
        <f>'[1]MŠ'!D143+'[1]MŠ'!D145+'[1]MŠ'!D153</f>
        <v>115759.72</v>
      </c>
      <c r="F95" s="71">
        <f>'[1]MŠ'!E143+'[1]MŠ'!E145+'[1]MŠ'!E153</f>
        <v>29574</v>
      </c>
      <c r="G95" s="71">
        <f>'[1]MŠ'!F143+'[1]MŠ'!F145+'[1]MŠ'!F153</f>
        <v>0</v>
      </c>
      <c r="H95" s="69">
        <f>'[1]MŠ'!G143+'[1]MŠ'!G145+'[1]MŠ'!G153</f>
        <v>49328</v>
      </c>
    </row>
    <row r="96" spans="2:8" s="6" customFormat="1" ht="13.5" thickBot="1">
      <c r="B96" s="97" t="s">
        <v>22</v>
      </c>
      <c r="C96" s="98"/>
      <c r="D96" s="99"/>
      <c r="E96" s="20">
        <f>SUM(E90:E95)</f>
        <v>1138037.44</v>
      </c>
      <c r="F96" s="20">
        <f>SUM(F90:F95)</f>
        <v>1019541.18</v>
      </c>
      <c r="G96" s="20">
        <f>SUM(G90:G95)</f>
        <v>1159574.53</v>
      </c>
      <c r="H96" s="21">
        <f>SUM(H90:H95)</f>
        <v>1203166.01</v>
      </c>
    </row>
    <row r="97" spans="2:8" s="6" customFormat="1" ht="12">
      <c r="B97" s="19"/>
      <c r="C97" s="48" t="s">
        <v>55</v>
      </c>
      <c r="D97" s="49">
        <v>602</v>
      </c>
      <c r="E97" s="68">
        <f>'[1]MŠ'!D150</f>
        <v>13585</v>
      </c>
      <c r="F97" s="71">
        <v>0</v>
      </c>
      <c r="G97" s="71">
        <f>'[1]MŠ'!F150</f>
        <v>0</v>
      </c>
      <c r="H97" s="69">
        <f>'[1]MŠ'!G150</f>
        <v>0</v>
      </c>
    </row>
    <row r="98" spans="2:8" s="6" customFormat="1" ht="12">
      <c r="B98" s="19"/>
      <c r="C98" s="46" t="s">
        <v>21</v>
      </c>
      <c r="D98" s="78">
        <v>649</v>
      </c>
      <c r="E98" s="35">
        <f>'[1]MŠ'!D155</f>
        <v>0</v>
      </c>
      <c r="F98" s="35">
        <f>'[1]MŠ'!E155</f>
        <v>0</v>
      </c>
      <c r="G98" s="35">
        <f>'[1]MŠ'!F155</f>
        <v>27000</v>
      </c>
      <c r="H98" s="36">
        <f>'[1]MŠ'!G155</f>
        <v>0</v>
      </c>
    </row>
    <row r="99" spans="2:8" s="6" customFormat="1" ht="13.5" thickBot="1">
      <c r="B99" s="97" t="s">
        <v>23</v>
      </c>
      <c r="C99" s="98"/>
      <c r="D99" s="99"/>
      <c r="E99" s="20">
        <f>SUM(E97:E98)</f>
        <v>13585</v>
      </c>
      <c r="F99" s="20">
        <f>SUM(F97:F98)</f>
        <v>0</v>
      </c>
      <c r="G99" s="20">
        <f>SUM(G97:G98)</f>
        <v>27000</v>
      </c>
      <c r="H99" s="21">
        <f>SUM(H97:H98)</f>
        <v>0</v>
      </c>
    </row>
    <row r="100" spans="2:8" s="6" customFormat="1" ht="12.75">
      <c r="B100" s="22" t="s">
        <v>8</v>
      </c>
      <c r="C100" s="23" t="s">
        <v>24</v>
      </c>
      <c r="D100" s="49">
        <v>501</v>
      </c>
      <c r="E100" s="71">
        <f>'[1]MŠ'!D88</f>
        <v>466061.69</v>
      </c>
      <c r="F100" s="71">
        <f>'[1]MŠ'!E88</f>
        <v>426374.66</v>
      </c>
      <c r="G100" s="71">
        <f>'[1]MŠ'!F88</f>
        <v>679212.29</v>
      </c>
      <c r="H100" s="69">
        <f>'[1]MŠ'!G88</f>
        <v>508329.26</v>
      </c>
    </row>
    <row r="101" spans="2:8" s="6" customFormat="1" ht="12">
      <c r="B101" s="19"/>
      <c r="C101" s="28" t="s">
        <v>25</v>
      </c>
      <c r="D101" s="45">
        <v>502</v>
      </c>
      <c r="E101" s="71">
        <f>'[1]MŠ'!D99</f>
        <v>369935.02</v>
      </c>
      <c r="F101" s="71">
        <f>'[1]MŠ'!E99</f>
        <v>260107.08000000002</v>
      </c>
      <c r="G101" s="71">
        <f>'[1]MŠ'!F99</f>
        <v>239070.34</v>
      </c>
      <c r="H101" s="69">
        <f>'[1]MŠ'!G99</f>
        <v>360231.4</v>
      </c>
    </row>
    <row r="102" spans="2:8" s="6" customFormat="1" ht="12">
      <c r="B102" s="19"/>
      <c r="C102" s="28" t="s">
        <v>50</v>
      </c>
      <c r="D102" s="45">
        <v>502</v>
      </c>
      <c r="E102" s="71">
        <v>0</v>
      </c>
      <c r="F102" s="71">
        <v>0</v>
      </c>
      <c r="G102" s="71">
        <v>0</v>
      </c>
      <c r="H102" s="69">
        <v>0</v>
      </c>
    </row>
    <row r="103" spans="2:8" s="6" customFormat="1" ht="12">
      <c r="B103" s="19"/>
      <c r="C103" s="28" t="s">
        <v>26</v>
      </c>
      <c r="D103" s="45">
        <v>511</v>
      </c>
      <c r="E103" s="71">
        <f>'[1]MŠ'!D105</f>
        <v>53220.899999999994</v>
      </c>
      <c r="F103" s="71">
        <f>'[1]MŠ'!E105</f>
        <v>37528.5</v>
      </c>
      <c r="G103" s="71">
        <f>'[1]MŠ'!F105</f>
        <v>57722.1</v>
      </c>
      <c r="H103" s="69">
        <f>'[1]MŠ'!G105</f>
        <v>90788.3</v>
      </c>
    </row>
    <row r="104" spans="2:8" s="6" customFormat="1" ht="12">
      <c r="B104" s="19"/>
      <c r="C104" s="28" t="s">
        <v>27</v>
      </c>
      <c r="D104" s="45">
        <v>512</v>
      </c>
      <c r="E104" s="71">
        <f>'[1]MŠ'!D110</f>
        <v>1305</v>
      </c>
      <c r="F104" s="71">
        <f>'[1]MŠ'!E110</f>
        <v>9217</v>
      </c>
      <c r="G104" s="71">
        <f>'[1]MŠ'!F110</f>
        <v>3974</v>
      </c>
      <c r="H104" s="69">
        <f>'[1]MŠ'!G110</f>
        <v>2094</v>
      </c>
    </row>
    <row r="105" spans="2:8" s="6" customFormat="1" ht="12">
      <c r="B105" s="19"/>
      <c r="C105" s="28" t="s">
        <v>28</v>
      </c>
      <c r="D105" s="45">
        <v>513</v>
      </c>
      <c r="E105" s="71">
        <f>'[1]MŠ'!D114</f>
        <v>0</v>
      </c>
      <c r="F105" s="71">
        <f>'[1]MŠ'!E114</f>
        <v>0</v>
      </c>
      <c r="G105" s="71">
        <f>'[1]MŠ'!F114</f>
        <v>845.5</v>
      </c>
      <c r="H105" s="69">
        <f>'[1]MŠ'!G114</f>
        <v>0</v>
      </c>
    </row>
    <row r="106" spans="2:8" s="6" customFormat="1" ht="12">
      <c r="B106" s="19"/>
      <c r="C106" s="28" t="s">
        <v>12</v>
      </c>
      <c r="D106" s="45">
        <v>518</v>
      </c>
      <c r="E106" s="71">
        <f>'[1]MŠ'!D115</f>
        <v>177782.02</v>
      </c>
      <c r="F106" s="71">
        <f>'[1]MŠ'!E115</f>
        <v>203118.5</v>
      </c>
      <c r="G106" s="71">
        <f>'[1]MŠ'!F115</f>
        <v>140016.14</v>
      </c>
      <c r="H106" s="69">
        <f>'[1]MŠ'!G115</f>
        <v>154186.97</v>
      </c>
    </row>
    <row r="107" spans="2:8" s="6" customFormat="1" ht="12">
      <c r="B107" s="19"/>
      <c r="C107" s="28" t="s">
        <v>13</v>
      </c>
      <c r="D107" s="45">
        <v>521</v>
      </c>
      <c r="E107" s="71">
        <f>'[1]MŠ'!D127</f>
        <v>23546</v>
      </c>
      <c r="F107" s="71">
        <f>'[1]MŠ'!E127</f>
        <v>22350</v>
      </c>
      <c r="G107" s="71">
        <f>'[1]MŠ'!F127</f>
        <v>16000</v>
      </c>
      <c r="H107" s="69">
        <f>'[1]MŠ'!G127</f>
        <v>30412</v>
      </c>
    </row>
    <row r="108" spans="2:8" s="6" customFormat="1" ht="12">
      <c r="B108" s="19"/>
      <c r="C108" s="28" t="s">
        <v>29</v>
      </c>
      <c r="D108" s="45">
        <v>524</v>
      </c>
      <c r="E108" s="71">
        <f>'[1]MŠ'!D128</f>
        <v>9691</v>
      </c>
      <c r="F108" s="71">
        <f>'[1]MŠ'!E128</f>
        <v>5600</v>
      </c>
      <c r="G108" s="71">
        <f>'[1]MŠ'!F128</f>
        <v>5920</v>
      </c>
      <c r="H108" s="69">
        <f>'[1]MŠ'!G128</f>
        <v>9422</v>
      </c>
    </row>
    <row r="109" spans="2:8" s="6" customFormat="1" ht="12">
      <c r="B109" s="19"/>
      <c r="C109" s="50" t="s">
        <v>15</v>
      </c>
      <c r="D109" s="45">
        <v>527</v>
      </c>
      <c r="E109" s="31">
        <f>'[1]MŠ'!D129</f>
        <v>538</v>
      </c>
      <c r="F109" s="31">
        <f>'[1]MŠ'!E129</f>
        <v>320</v>
      </c>
      <c r="G109" s="31">
        <v>0</v>
      </c>
      <c r="H109" s="33">
        <f>'[1]MŠ'!G129</f>
        <v>544</v>
      </c>
    </row>
    <row r="110" spans="2:8" s="6" customFormat="1" ht="12">
      <c r="B110" s="19"/>
      <c r="C110" s="28" t="s">
        <v>30</v>
      </c>
      <c r="D110" s="45">
        <v>549</v>
      </c>
      <c r="E110" s="71">
        <f>'[1]MŠ'!D135</f>
        <v>13247.08</v>
      </c>
      <c r="F110" s="71">
        <f>'[1]MŠ'!E135</f>
        <v>23133.39</v>
      </c>
      <c r="G110" s="71">
        <f>'[1]MŠ'!F135</f>
        <v>8129</v>
      </c>
      <c r="H110" s="69">
        <f>'[1]MŠ'!G135</f>
        <v>15209</v>
      </c>
    </row>
    <row r="111" spans="2:8" s="6" customFormat="1" ht="12">
      <c r="B111" s="19"/>
      <c r="C111" s="28" t="s">
        <v>31</v>
      </c>
      <c r="D111" s="45">
        <v>549</v>
      </c>
      <c r="E111" s="71">
        <f>'[1]MŠ'!D136</f>
        <v>5748</v>
      </c>
      <c r="F111" s="71">
        <f>'[1]MŠ'!E136</f>
        <v>15881</v>
      </c>
      <c r="G111" s="71">
        <f>'[1]MŠ'!F136</f>
        <v>3423</v>
      </c>
      <c r="H111" s="69">
        <f>'[1]MŠ'!G136</f>
        <v>7872</v>
      </c>
    </row>
    <row r="112" spans="2:8" s="6" customFormat="1" ht="12">
      <c r="B112" s="19"/>
      <c r="C112" s="28" t="s">
        <v>32</v>
      </c>
      <c r="D112" s="45">
        <v>549</v>
      </c>
      <c r="E112" s="71">
        <f>'[1]MŠ'!D137+'[1]MŠ'!D131+'[1]MŠ'!D133</f>
        <v>273</v>
      </c>
      <c r="F112" s="71">
        <f>'[1]MŠ'!E137+'[1]MŠ'!E131+'[1]MŠ'!E133</f>
        <v>6766.42</v>
      </c>
      <c r="G112" s="71">
        <f>'[1]MŠ'!F137+'[1]MŠ'!F131+'[1]MŠ'!F133</f>
        <v>0</v>
      </c>
      <c r="H112" s="36">
        <f>'[1]MŠ'!G137+'[1]MŠ'!G131+'[1]MŠ'!G133</f>
        <v>86</v>
      </c>
    </row>
    <row r="113" spans="2:8" s="6" customFormat="1" ht="12">
      <c r="B113" s="19"/>
      <c r="C113" s="46" t="s">
        <v>33</v>
      </c>
      <c r="D113" s="45">
        <v>551</v>
      </c>
      <c r="E113" s="71">
        <f>'[1]MŠ'!D138</f>
        <v>18610.2</v>
      </c>
      <c r="F113" s="71">
        <f>'[1]MŠ'!E138</f>
        <v>0</v>
      </c>
      <c r="G113" s="71">
        <f>'[1]MŠ'!F138</f>
        <v>5244</v>
      </c>
      <c r="H113" s="69">
        <f>'[1]MŠ'!G138</f>
        <v>23899</v>
      </c>
    </row>
    <row r="114" spans="2:8" s="6" customFormat="1" ht="13.5" thickBot="1">
      <c r="B114" s="100" t="s">
        <v>22</v>
      </c>
      <c r="C114" s="98"/>
      <c r="D114" s="99"/>
      <c r="E114" s="79">
        <f>SUM(E100:E113)</f>
        <v>1139957.91</v>
      </c>
      <c r="F114" s="79">
        <f>SUM(F100:F113)</f>
        <v>1010396.55</v>
      </c>
      <c r="G114" s="79">
        <f>SUM(G100:G113)</f>
        <v>1159556.37</v>
      </c>
      <c r="H114" s="38">
        <f>SUM(H100:H113)</f>
        <v>1203073.9300000002</v>
      </c>
    </row>
    <row r="115" spans="2:8" s="6" customFormat="1" ht="12.75">
      <c r="B115" s="51"/>
      <c r="C115" s="28" t="s">
        <v>24</v>
      </c>
      <c r="D115" s="45">
        <v>501</v>
      </c>
      <c r="E115" s="80">
        <v>0</v>
      </c>
      <c r="F115" s="81">
        <v>0</v>
      </c>
      <c r="G115" s="81">
        <f>'[1]MŠ'!F98</f>
        <v>16623</v>
      </c>
      <c r="H115" s="82">
        <v>0</v>
      </c>
    </row>
    <row r="116" spans="2:8" s="6" customFormat="1" ht="12.75">
      <c r="B116" s="51"/>
      <c r="C116" s="28" t="s">
        <v>25</v>
      </c>
      <c r="D116" s="45">
        <v>502</v>
      </c>
      <c r="E116" s="68">
        <v>0</v>
      </c>
      <c r="F116" s="68">
        <v>0</v>
      </c>
      <c r="G116" s="68">
        <f>'[1]MŠ'!F104</f>
        <v>10377</v>
      </c>
      <c r="H116" s="69">
        <v>0</v>
      </c>
    </row>
    <row r="117" spans="2:8" s="6" customFormat="1" ht="12.75">
      <c r="B117" s="51"/>
      <c r="C117" s="28" t="s">
        <v>26</v>
      </c>
      <c r="D117" s="45">
        <v>511</v>
      </c>
      <c r="E117" s="68">
        <v>0</v>
      </c>
      <c r="F117" s="68">
        <v>0</v>
      </c>
      <c r="G117" s="68">
        <v>0</v>
      </c>
      <c r="H117" s="69">
        <v>0</v>
      </c>
    </row>
    <row r="118" spans="2:8" s="6" customFormat="1" ht="12.75">
      <c r="B118" s="51"/>
      <c r="C118" s="28" t="s">
        <v>27</v>
      </c>
      <c r="D118" s="45">
        <v>512</v>
      </c>
      <c r="E118" s="68">
        <v>0</v>
      </c>
      <c r="F118" s="68">
        <v>0</v>
      </c>
      <c r="G118" s="68">
        <v>0</v>
      </c>
      <c r="H118" s="69">
        <v>0</v>
      </c>
    </row>
    <row r="119" spans="2:8" s="6" customFormat="1" ht="12.75">
      <c r="B119" s="51"/>
      <c r="C119" s="28" t="s">
        <v>12</v>
      </c>
      <c r="D119" s="45">
        <v>518</v>
      </c>
      <c r="E119" s="68">
        <v>0</v>
      </c>
      <c r="F119" s="68">
        <v>0</v>
      </c>
      <c r="G119" s="68">
        <v>0</v>
      </c>
      <c r="H119" s="69">
        <v>0</v>
      </c>
    </row>
    <row r="120" spans="2:8" s="6" customFormat="1" ht="12.75">
      <c r="B120" s="51"/>
      <c r="C120" s="28" t="s">
        <v>13</v>
      </c>
      <c r="D120" s="45">
        <v>521</v>
      </c>
      <c r="E120" s="68">
        <v>0</v>
      </c>
      <c r="F120" s="68">
        <v>0</v>
      </c>
      <c r="G120" s="68">
        <v>0</v>
      </c>
      <c r="H120" s="69">
        <v>0</v>
      </c>
    </row>
    <row r="121" spans="2:8" s="6" customFormat="1" ht="12.75">
      <c r="B121" s="51"/>
      <c r="C121" s="28" t="s">
        <v>29</v>
      </c>
      <c r="D121" s="45">
        <v>524</v>
      </c>
      <c r="E121" s="68">
        <v>0</v>
      </c>
      <c r="F121" s="68">
        <v>0</v>
      </c>
      <c r="G121" s="68">
        <v>0</v>
      </c>
      <c r="H121" s="69">
        <v>0</v>
      </c>
    </row>
    <row r="122" spans="2:8" s="6" customFormat="1" ht="12">
      <c r="B122" s="19"/>
      <c r="C122" s="52" t="s">
        <v>15</v>
      </c>
      <c r="D122" s="47">
        <v>527</v>
      </c>
      <c r="E122" s="68">
        <v>0</v>
      </c>
      <c r="F122" s="68">
        <v>0</v>
      </c>
      <c r="G122" s="68">
        <v>0</v>
      </c>
      <c r="H122" s="69">
        <v>0</v>
      </c>
    </row>
    <row r="123" spans="2:8" s="6" customFormat="1" ht="12">
      <c r="B123" s="19"/>
      <c r="C123" s="28" t="s">
        <v>32</v>
      </c>
      <c r="D123" s="45">
        <v>549</v>
      </c>
      <c r="E123" s="68">
        <v>0</v>
      </c>
      <c r="F123" s="68">
        <v>0</v>
      </c>
      <c r="G123" s="68">
        <v>0</v>
      </c>
      <c r="H123" s="69">
        <v>0</v>
      </c>
    </row>
    <row r="124" spans="2:8" s="6" customFormat="1" ht="13.5" thickBot="1">
      <c r="B124" s="100" t="s">
        <v>23</v>
      </c>
      <c r="C124" s="98"/>
      <c r="D124" s="99"/>
      <c r="E124" s="73">
        <f>SUM(E115:E123)</f>
        <v>0</v>
      </c>
      <c r="F124" s="73">
        <f>SUM(F115:F123)</f>
        <v>0</v>
      </c>
      <c r="G124" s="73">
        <f>SUM(G115:G123)</f>
        <v>27000</v>
      </c>
      <c r="H124" s="38">
        <f>SUM(H115:H123)</f>
        <v>0</v>
      </c>
    </row>
    <row r="125" spans="2:8" s="6" customFormat="1" ht="14.25" thickBot="1">
      <c r="B125" s="101" t="s">
        <v>34</v>
      </c>
      <c r="C125" s="102"/>
      <c r="D125" s="103"/>
      <c r="E125" s="55">
        <f>SUM(E96-E114)</f>
        <v>-1920.469999999972</v>
      </c>
      <c r="F125" s="39">
        <f>SUM(F96-F114)</f>
        <v>9144.630000000005</v>
      </c>
      <c r="G125" s="39">
        <f>SUM(G96-G114)</f>
        <v>18.15999999991618</v>
      </c>
      <c r="H125" s="77">
        <f>SUM(H96-H114)</f>
        <v>92.07999999984168</v>
      </c>
    </row>
    <row r="126" spans="2:8" s="6" customFormat="1" ht="14.25" thickBot="1">
      <c r="B126" s="101" t="s">
        <v>35</v>
      </c>
      <c r="C126" s="104"/>
      <c r="D126" s="105"/>
      <c r="E126" s="39">
        <f>SUM(E99-E124)</f>
        <v>13585</v>
      </c>
      <c r="F126" s="39">
        <f>SUM(F99-F124)</f>
        <v>0</v>
      </c>
      <c r="G126" s="39">
        <f>SUM(G99-G124)</f>
        <v>0</v>
      </c>
      <c r="H126" s="40">
        <f>SUM(H99-H124)</f>
        <v>0</v>
      </c>
    </row>
    <row r="127" s="6" customFormat="1" ht="12.75" thickBot="1"/>
    <row r="128" spans="2:8" s="6" customFormat="1" ht="14.25" thickBot="1">
      <c r="B128" s="106" t="s">
        <v>36</v>
      </c>
      <c r="C128" s="107"/>
      <c r="D128" s="108"/>
      <c r="E128" s="56">
        <f>SUM(E125:E126)</f>
        <v>11664.530000000028</v>
      </c>
      <c r="F128" s="56">
        <f>SUM(F125:F126)</f>
        <v>9144.630000000005</v>
      </c>
      <c r="G128" s="56">
        <f>SUM(G125:G126)</f>
        <v>18.15999999991618</v>
      </c>
      <c r="H128" s="57">
        <f>SUM(H125:H126)</f>
        <v>92.07999999984168</v>
      </c>
    </row>
    <row r="129" s="6" customFormat="1" ht="12.75" thickBot="1"/>
    <row r="130" spans="2:8" s="6" customFormat="1" ht="12">
      <c r="B130" s="109" t="s">
        <v>37</v>
      </c>
      <c r="C130" s="84"/>
      <c r="D130" s="96"/>
      <c r="E130" s="58">
        <v>100041.49</v>
      </c>
      <c r="F130" s="59">
        <v>47393.28</v>
      </c>
      <c r="G130" s="58">
        <v>200395.3</v>
      </c>
      <c r="H130" s="60">
        <v>124633.71</v>
      </c>
    </row>
    <row r="131" spans="2:8" s="6" customFormat="1" ht="12">
      <c r="B131" s="85" t="s">
        <v>38</v>
      </c>
      <c r="C131" s="86"/>
      <c r="D131" s="83"/>
      <c r="E131" s="31">
        <v>18869.2</v>
      </c>
      <c r="F131" s="32">
        <v>623.2</v>
      </c>
      <c r="G131" s="31">
        <v>5493.57</v>
      </c>
      <c r="H131" s="33">
        <v>23968.63</v>
      </c>
    </row>
    <row r="132" spans="2:8" s="6" customFormat="1" ht="12">
      <c r="B132" s="85" t="s">
        <v>39</v>
      </c>
      <c r="C132" s="86"/>
      <c r="D132" s="83"/>
      <c r="E132" s="31">
        <v>47757</v>
      </c>
      <c r="F132" s="32">
        <v>30895.47</v>
      </c>
      <c r="G132" s="31">
        <v>50412.94</v>
      </c>
      <c r="H132" s="33">
        <v>28711</v>
      </c>
    </row>
    <row r="133" spans="2:8" s="6" customFormat="1" ht="12.75" thickBot="1">
      <c r="B133" s="29" t="s">
        <v>40</v>
      </c>
      <c r="C133" s="98"/>
      <c r="D133" s="99"/>
      <c r="E133" s="61">
        <v>12077.95</v>
      </c>
      <c r="F133" s="62">
        <v>40491.34</v>
      </c>
      <c r="G133" s="61">
        <v>26704.39</v>
      </c>
      <c r="H133" s="63">
        <v>12840.61</v>
      </c>
    </row>
    <row r="134" ht="12">
      <c r="E134" s="1"/>
    </row>
  </sheetData>
  <mergeCells count="40">
    <mergeCell ref="B130:D130"/>
    <mergeCell ref="B131:D131"/>
    <mergeCell ref="B132:D132"/>
    <mergeCell ref="B133:D133"/>
    <mergeCell ref="B124:D124"/>
    <mergeCell ref="B125:D125"/>
    <mergeCell ref="B126:D126"/>
    <mergeCell ref="B128:D128"/>
    <mergeCell ref="B90:C90"/>
    <mergeCell ref="B96:D96"/>
    <mergeCell ref="B99:D99"/>
    <mergeCell ref="B114:D114"/>
    <mergeCell ref="B73:C73"/>
    <mergeCell ref="B76:D76"/>
    <mergeCell ref="B86:D86"/>
    <mergeCell ref="B87:D87"/>
    <mergeCell ref="B68:H68"/>
    <mergeCell ref="B69:H69"/>
    <mergeCell ref="B71:C72"/>
    <mergeCell ref="D71:D72"/>
    <mergeCell ref="B64:D64"/>
    <mergeCell ref="B65:D65"/>
    <mergeCell ref="B66:D66"/>
    <mergeCell ref="B67:D67"/>
    <mergeCell ref="B58:D58"/>
    <mergeCell ref="B59:D59"/>
    <mergeCell ref="B60:D60"/>
    <mergeCell ref="B62:D62"/>
    <mergeCell ref="B24:C24"/>
    <mergeCell ref="B30:D30"/>
    <mergeCell ref="B32:D32"/>
    <mergeCell ref="B48:D48"/>
    <mergeCell ref="B6:C6"/>
    <mergeCell ref="B9:D9"/>
    <mergeCell ref="B20:D20"/>
    <mergeCell ref="B21:D21"/>
    <mergeCell ref="B1:H1"/>
    <mergeCell ref="B2:H2"/>
    <mergeCell ref="B4:C5"/>
    <mergeCell ref="D4:D5"/>
  </mergeCells>
  <conditionalFormatting sqref="E62 E21:H21 G59:H59 G62:H62 H87 G101 E59 E125:G125 F128:G128">
    <cfRule type="cellIs" priority="1" dxfId="0" operator="lessThan" stopIfTrue="1">
      <formula>0</formula>
    </cfRule>
  </conditionalFormatting>
  <printOptions/>
  <pageMargins left="0.75" right="0.75" top="1" bottom="1" header="0.4921259845" footer="0.4921259845"/>
  <pageSetup firstPageNumber="39" useFirstPageNumber="1" horizontalDpi="300" verticalDpi="300" orientation="portrait" paperSize="9" scale="79" r:id="rId1"/>
  <headerFooter alignWithMargins="0">
    <oddHeader>&amp;L&amp;9Statutární město Brno
Městská část
Brno-Líšeň&amp;R&amp;9Odbor rozpočtu a financí
Úřadu městské části
Jírova 2, 628 00 Brno</oddHeader>
    <oddFooter>&amp;C&amp;"Arial CE,tučné"&amp;11Strana: &amp;P&amp;R&amp;9Vypracoval:
Dalibor Hakl</oddFooter>
  </headerFooter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 Líšeň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Hakl</dc:creator>
  <cp:keywords/>
  <dc:description/>
  <cp:lastModifiedBy>Pavel Doležal</cp:lastModifiedBy>
  <cp:lastPrinted>2006-03-31T12:33:30Z</cp:lastPrinted>
  <dcterms:created xsi:type="dcterms:W3CDTF">2006-03-20T09:56:22Z</dcterms:created>
  <dcterms:modified xsi:type="dcterms:W3CDTF">2006-04-03T13:04:59Z</dcterms:modified>
  <cp:category/>
  <cp:version/>
  <cp:contentType/>
  <cp:contentStatus/>
</cp:coreProperties>
</file>