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40" windowHeight="6290" tabRatio="601" activeTab="0"/>
  </bookViews>
  <sheets>
    <sheet name="FV" sheetId="1" r:id="rId1"/>
    <sheet name="Výsledek FV" sheetId="2" r:id="rId2"/>
  </sheets>
  <definedNames>
    <definedName name="_xlnm.Print_Area" localSheetId="0">'FV'!$A$1:$K$49</definedName>
  </definedNames>
  <calcPr fullCalcOnLoad="1"/>
</workbook>
</file>

<file path=xl/comments2.xml><?xml version="1.0" encoding="utf-8"?>
<comments xmlns="http://schemas.openxmlformats.org/spreadsheetml/2006/main">
  <authors>
    <author>kozohor</author>
  </authors>
  <commentList>
    <comment ref="D26" authorId="0">
      <text>
        <r>
          <rPr>
            <b/>
            <sz val="8"/>
            <rFont val="Tahoma"/>
            <family val="0"/>
          </rPr>
          <t>kozohor:</t>
        </r>
        <r>
          <rPr>
            <sz val="8"/>
            <rFont val="Tahoma"/>
            <family val="0"/>
          </rPr>
          <t xml:space="preserve">
řádek se vyplní pouze v případě, že ze zdrojů (bez soc. fondu a fondu ŽP) nebudou uhrazeny všechny potřeby</t>
        </r>
      </text>
    </comment>
  </commentList>
</comments>
</file>

<file path=xl/sharedStrings.xml><?xml version="1.0" encoding="utf-8"?>
<sst xmlns="http://schemas.openxmlformats.org/spreadsheetml/2006/main" count="163" uniqueCount="113">
  <si>
    <t>Sociální dávky</t>
  </si>
  <si>
    <t>(skutečnost)</t>
  </si>
  <si>
    <t xml:space="preserve">Rozdíl </t>
  </si>
  <si>
    <t>z MČ</t>
  </si>
  <si>
    <t>z MMB</t>
  </si>
  <si>
    <t>Účelový</t>
  </si>
  <si>
    <t>znak</t>
  </si>
  <si>
    <t xml:space="preserve">Zůstatek </t>
  </si>
  <si>
    <t xml:space="preserve">z finančního </t>
  </si>
  <si>
    <t xml:space="preserve">vypořádání </t>
  </si>
  <si>
    <t>Součet</t>
  </si>
  <si>
    <t xml:space="preserve">sl.1 + sl.2 </t>
  </si>
  <si>
    <t xml:space="preserve">v Kč   </t>
  </si>
  <si>
    <t>x</t>
  </si>
  <si>
    <t>Celkem:</t>
  </si>
  <si>
    <t>Neodvedené vymožené výživné</t>
  </si>
  <si>
    <t>Neodvedený správní poplatek z VHA na FÚ</t>
  </si>
  <si>
    <t xml:space="preserve">Neodesláno </t>
  </si>
  <si>
    <t>na MMB, FÚ</t>
  </si>
  <si>
    <t>1.</t>
  </si>
  <si>
    <t>2.</t>
  </si>
  <si>
    <t>3.(=1.)</t>
  </si>
  <si>
    <t>Text</t>
  </si>
  <si>
    <t>Příjmy z prodeje nemovitého majetku města Brna:</t>
  </si>
  <si>
    <t>Zaslané</t>
  </si>
  <si>
    <t>Nezaslané</t>
  </si>
  <si>
    <t>Celkem obdržené</t>
  </si>
  <si>
    <t>Výpočet</t>
  </si>
  <si>
    <t>na MMB</t>
  </si>
  <si>
    <t>částky příslušného</t>
  </si>
  <si>
    <t>v roce</t>
  </si>
  <si>
    <t>%</t>
  </si>
  <si>
    <t>z MMB na MČ = sl.4</t>
  </si>
  <si>
    <t>z MČ na MMB = sl.2</t>
  </si>
  <si>
    <t>Příjmy z prodeje nemovitého majetku města Brna</t>
  </si>
  <si>
    <t>Zůstatek</t>
  </si>
  <si>
    <t xml:space="preserve">prostředků </t>
  </si>
  <si>
    <t>k využití</t>
  </si>
  <si>
    <t xml:space="preserve">Vyúčtování dotací </t>
  </si>
  <si>
    <t xml:space="preserve">Finanční vypořádání s rozpočtem města Brna </t>
  </si>
  <si>
    <t>Poskytnuto</t>
  </si>
  <si>
    <t>Použito</t>
  </si>
  <si>
    <t>Aktivní politika zaměstnanosti</t>
  </si>
  <si>
    <t>v roce 2005</t>
  </si>
  <si>
    <t>sl.3 - sl.4</t>
  </si>
  <si>
    <t>k</t>
  </si>
  <si>
    <t xml:space="preserve">(vratka dotace při </t>
  </si>
  <si>
    <t>finan. vypořádání)</t>
  </si>
  <si>
    <t>Dotace ze státního rozpočtu</t>
  </si>
  <si>
    <t>Neodved. poplatky - cestovní doklady</t>
  </si>
  <si>
    <t>Neodvedená DPH</t>
  </si>
  <si>
    <r>
      <t xml:space="preserve">1. </t>
    </r>
    <r>
      <rPr>
        <sz val="9"/>
        <rFont val="Arial CE"/>
        <family val="2"/>
      </rPr>
      <t xml:space="preserve"> 20% příjmů z prodeje nemovitého majetku města</t>
    </r>
  </si>
  <si>
    <t xml:space="preserve">Přehled o výsledku finančního vypořádání </t>
  </si>
  <si>
    <t>Název finanční operace</t>
  </si>
  <si>
    <t xml:space="preserve">v Kč i hal. </t>
  </si>
  <si>
    <t>A: ZDROJE finančního vypořádání</t>
  </si>
  <si>
    <t xml:space="preserve">  a) přebytek</t>
  </si>
  <si>
    <t xml:space="preserve">  b) schodek</t>
  </si>
  <si>
    <t>3.</t>
  </si>
  <si>
    <t xml:space="preserve">Převody z rozpočtu města do rozpočtu MČ </t>
  </si>
  <si>
    <t>4.</t>
  </si>
  <si>
    <t>5.</t>
  </si>
  <si>
    <t>B. POTŘEBY finančního vypořádání</t>
  </si>
  <si>
    <t>6.</t>
  </si>
  <si>
    <t>7.</t>
  </si>
  <si>
    <t>8.</t>
  </si>
  <si>
    <t>9.</t>
  </si>
  <si>
    <t>10.</t>
  </si>
  <si>
    <t>11.</t>
  </si>
  <si>
    <t>12.</t>
  </si>
  <si>
    <t>Řádek</t>
  </si>
  <si>
    <t xml:space="preserve">V ý s l e d e k    h o s p o d a ř e n í            </t>
  </si>
  <si>
    <t xml:space="preserve">Ostatní zdroje   </t>
  </si>
  <si>
    <t xml:space="preserve">Převody z rozpočtu MČ do rozpočtu  města </t>
  </si>
  <si>
    <t>Finanční vypořádání</t>
  </si>
  <si>
    <t>ZDROJE</t>
  </si>
  <si>
    <t>POTŘEBY</t>
  </si>
  <si>
    <r>
      <t>.</t>
    </r>
    <r>
      <rPr>
        <sz val="10"/>
        <rFont val="Arial CE"/>
        <family val="2"/>
      </rPr>
      <t>= doplatek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</si>
  <si>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odeslání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</si>
  <si>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zaslání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</si>
  <si>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doplatek z MMB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</si>
  <si>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odeslání z MČ</t>
    </r>
    <r>
      <rPr>
        <sz val="10"/>
        <color indexed="9"/>
        <rFont val="Arial CE"/>
        <family val="2"/>
      </rPr>
      <t>.</t>
    </r>
  </si>
  <si>
    <t>Evidence zemědělských podnikatelů</t>
  </si>
  <si>
    <t>Regionální školství</t>
  </si>
  <si>
    <t>Finanční vypořádání za rok 2005</t>
  </si>
  <si>
    <t>Účelové dotace poskytnuté z rozpočtu města Brna v rámci převodu investorství</t>
  </si>
  <si>
    <t>Rekonstrukce Dělnického domu</t>
  </si>
  <si>
    <t>v roce 2006</t>
  </si>
  <si>
    <t>roku 2004</t>
  </si>
  <si>
    <t>k 31.12.2005</t>
  </si>
  <si>
    <t>Neodvedené platby do 31.12.2005</t>
  </si>
  <si>
    <t>Neodvedené vymožné sociální dávky</t>
  </si>
  <si>
    <t>z prodeje majetku</t>
  </si>
  <si>
    <r>
      <t xml:space="preserve">2. </t>
    </r>
    <r>
      <rPr>
        <sz val="9"/>
        <rFont val="Arial CE"/>
        <family val="2"/>
      </rPr>
      <t xml:space="preserve"> 10% za prodej bytů </t>
    </r>
  </si>
  <si>
    <t xml:space="preserve"> bod 1. 20 % výpočet = celkový příjem snížený o výdaje související s prodejem x 0,95 x 0,20. Tyto příjmy se rozdělí městským částem procentním podílem kritérií pro rozdělení neúčelové dotace z rozpočtu města.</t>
  </si>
  <si>
    <t xml:space="preserve">             Výpočet provedl ORF MMB.</t>
  </si>
  <si>
    <t xml:space="preserve"> bod 2. 10 % = celkový příjem x 0,10. </t>
  </si>
  <si>
    <t xml:space="preserve">Účetní stav účelových fondů (SÚ 917) -   z toho:                      </t>
  </si>
  <si>
    <t xml:space="preserve">Ú h r n   z d r o j ů    (ř.1 až ř.4, kromě ř.1b) </t>
  </si>
  <si>
    <t>Ostatní potřeby (např. vymožené výživné, odvod na FÚ)</t>
  </si>
  <si>
    <t>Ú h r n   p o t ř e b    (ř.6 + ř.7)</t>
  </si>
  <si>
    <t xml:space="preserve">Úhrada potřeb (ř.8) </t>
  </si>
  <si>
    <t>Úhrada schodku ř.1b</t>
  </si>
  <si>
    <t xml:space="preserve">( Pozn.: Tabulka vychází z formuláře MMB pro finanční vypořádání r.2005) </t>
  </si>
  <si>
    <t>Zdroje po finančním vypořádání (ř.5 - ř.9a - ř.10a )</t>
  </si>
  <si>
    <t xml:space="preserve">  a) ze zdrojů na ř.5 bez ř.2b </t>
  </si>
  <si>
    <t xml:space="preserve">  b) k tíži rozpočtu 2006 - tvorba FRR</t>
  </si>
  <si>
    <t xml:space="preserve">  a) Fond rezerv a rozvoje (zkratka FRR)</t>
  </si>
  <si>
    <t xml:space="preserve">  b) Sociální fond a fond veřejné sbírky</t>
  </si>
  <si>
    <t xml:space="preserve">  a) ze zdrojů na ř.5 bez ř.2b po odečtení ř.9a</t>
  </si>
  <si>
    <t xml:space="preserve">  b) k tíži rozpočtu roku 2006 a dalších rozp. období</t>
  </si>
  <si>
    <t>MČ Brno-Líšeň s městem Brnem za rok 2005</t>
  </si>
  <si>
    <t>Potřeby po finančním vypořádání (ř.9b + ř.10b)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</si>
</sst>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39" fontId="0" fillId="0" borderId="29" xfId="0" applyNumberFormat="1" applyFont="1" applyBorder="1" applyAlignment="1">
      <alignment horizontal="right"/>
    </xf>
    <xf numFmtId="39" fontId="0" fillId="0" borderId="22" xfId="0" applyNumberFormat="1" applyFont="1" applyBorder="1" applyAlignment="1">
      <alignment horizontal="right"/>
    </xf>
    <xf numFmtId="39" fontId="0" fillId="0" borderId="30" xfId="0" applyNumberFormat="1" applyFont="1" applyBorder="1" applyAlignment="1">
      <alignment horizontal="right"/>
    </xf>
    <xf numFmtId="39" fontId="0" fillId="0" borderId="31" xfId="0" applyNumberFormat="1" applyFont="1" applyBorder="1" applyAlignment="1">
      <alignment horizontal="right"/>
    </xf>
    <xf numFmtId="39" fontId="0" fillId="0" borderId="32" xfId="0" applyNumberFormat="1" applyFont="1" applyBorder="1" applyAlignment="1">
      <alignment horizontal="right"/>
    </xf>
    <xf numFmtId="39" fontId="0" fillId="0" borderId="33" xfId="0" applyNumberFormat="1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9" fontId="0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9" fontId="0" fillId="0" borderId="34" xfId="0" applyNumberFormat="1" applyFont="1" applyBorder="1" applyAlignment="1">
      <alignment horizontal="center"/>
    </xf>
    <xf numFmtId="39" fontId="0" fillId="0" borderId="22" xfId="0" applyNumberFormat="1" applyFont="1" applyBorder="1" applyAlignment="1">
      <alignment horizontal="center"/>
    </xf>
    <xf numFmtId="39" fontId="0" fillId="0" borderId="28" xfId="0" applyNumberFormat="1" applyFont="1" applyBorder="1" applyAlignment="1">
      <alignment horizontal="center"/>
    </xf>
    <xf numFmtId="39" fontId="0" fillId="0" borderId="23" xfId="0" applyNumberFormat="1" applyFont="1" applyBorder="1" applyAlignment="1">
      <alignment horizontal="center"/>
    </xf>
    <xf numFmtId="39" fontId="0" fillId="0" borderId="35" xfId="0" applyNumberFormat="1" applyFont="1" applyBorder="1" applyAlignment="1">
      <alignment horizontal="center"/>
    </xf>
    <xf numFmtId="39" fontId="0" fillId="0" borderId="36" xfId="0" applyNumberFormat="1" applyFont="1" applyBorder="1" applyAlignment="1">
      <alignment horizontal="center"/>
    </xf>
    <xf numFmtId="39" fontId="0" fillId="0" borderId="33" xfId="0" applyNumberFormat="1" applyFont="1" applyBorder="1" applyAlignment="1">
      <alignment horizontal="center"/>
    </xf>
    <xf numFmtId="39" fontId="0" fillId="0" borderId="31" xfId="0" applyNumberFormat="1" applyFont="1" applyBorder="1" applyAlignment="1">
      <alignment horizontal="center"/>
    </xf>
    <xf numFmtId="39" fontId="0" fillId="0" borderId="37" xfId="0" applyNumberFormat="1" applyFont="1" applyBorder="1" applyAlignment="1">
      <alignment horizontal="center"/>
    </xf>
    <xf numFmtId="39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39" fontId="0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39" fontId="1" fillId="0" borderId="42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39" fontId="1" fillId="0" borderId="5" xfId="0" applyNumberFormat="1" applyFont="1" applyBorder="1" applyAlignment="1">
      <alignment horizontal="right"/>
    </xf>
    <xf numFmtId="39" fontId="1" fillId="0" borderId="43" xfId="0" applyNumberFormat="1" applyFont="1" applyBorder="1" applyAlignment="1">
      <alignment horizontal="right"/>
    </xf>
    <xf numFmtId="39" fontId="1" fillId="0" borderId="28" xfId="0" applyNumberFormat="1" applyFont="1" applyBorder="1" applyAlignment="1">
      <alignment horizontal="right"/>
    </xf>
    <xf numFmtId="39" fontId="0" fillId="0" borderId="4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right"/>
    </xf>
    <xf numFmtId="39" fontId="1" fillId="0" borderId="45" xfId="0" applyNumberFormat="1" applyFont="1" applyBorder="1" applyAlignment="1">
      <alignment horizontal="right"/>
    </xf>
    <xf numFmtId="39" fontId="0" fillId="0" borderId="39" xfId="0" applyNumberFormat="1" applyFont="1" applyBorder="1" applyAlignment="1">
      <alignment horizontal="right"/>
    </xf>
    <xf numFmtId="39" fontId="1" fillId="0" borderId="46" xfId="0" applyNumberFormat="1" applyFont="1" applyFill="1" applyBorder="1" applyAlignment="1">
      <alignment horizontal="center" vertical="center"/>
    </xf>
    <xf numFmtId="39" fontId="1" fillId="0" borderId="13" xfId="0" applyNumberFormat="1" applyFont="1" applyBorder="1" applyAlignment="1">
      <alignment horizontal="right"/>
    </xf>
    <xf numFmtId="39" fontId="1" fillId="0" borderId="47" xfId="0" applyNumberFormat="1" applyFont="1" applyBorder="1" applyAlignment="1">
      <alignment horizontal="right"/>
    </xf>
    <xf numFmtId="39" fontId="1" fillId="0" borderId="46" xfId="0" applyNumberFormat="1" applyFont="1" applyBorder="1" applyAlignment="1">
      <alignment horizontal="right"/>
    </xf>
    <xf numFmtId="0" fontId="0" fillId="0" borderId="8" xfId="0" applyFont="1" applyFill="1" applyBorder="1" applyAlignment="1">
      <alignment/>
    </xf>
    <xf numFmtId="39" fontId="0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9" fontId="0" fillId="0" borderId="29" xfId="0" applyNumberFormat="1" applyFont="1" applyBorder="1" applyAlignment="1">
      <alignment/>
    </xf>
    <xf numFmtId="39" fontId="0" fillId="0" borderId="32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9" fontId="0" fillId="0" borderId="27" xfId="0" applyNumberFormat="1" applyFont="1" applyBorder="1" applyAlignment="1">
      <alignment horizontal="left"/>
    </xf>
    <xf numFmtId="4" fontId="0" fillId="0" borderId="55" xfId="0" applyNumberFormat="1" applyFont="1" applyBorder="1" applyAlignment="1">
      <alignment horizontal="center"/>
    </xf>
    <xf numFmtId="9" fontId="0" fillId="0" borderId="41" xfId="0" applyNumberFormat="1" applyFont="1" applyBorder="1" applyAlignment="1">
      <alignment horizontal="left"/>
    </xf>
    <xf numFmtId="4" fontId="0" fillId="0" borderId="5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4" fontId="1" fillId="0" borderId="56" xfId="0" applyNumberFormat="1" applyFont="1" applyBorder="1" applyAlignment="1">
      <alignment horizontal="right"/>
    </xf>
    <xf numFmtId="39" fontId="1" fillId="0" borderId="5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39" fontId="0" fillId="0" borderId="48" xfId="0" applyNumberFormat="1" applyFont="1" applyFill="1" applyBorder="1" applyAlignment="1">
      <alignment horizontal="center" vertical="center"/>
    </xf>
    <xf numFmtId="39" fontId="0" fillId="0" borderId="23" xfId="0" applyNumberFormat="1" applyFont="1" applyBorder="1" applyAlignment="1">
      <alignment horizontal="right" vertical="center"/>
    </xf>
    <xf numFmtId="39" fontId="0" fillId="0" borderId="40" xfId="0" applyNumberFormat="1" applyFont="1" applyFill="1" applyBorder="1" applyAlignment="1">
      <alignment horizontal="center" vertical="center"/>
    </xf>
    <xf numFmtId="39" fontId="0" fillId="0" borderId="23" xfId="0" applyNumberFormat="1" applyFont="1" applyBorder="1" applyAlignment="1">
      <alignment horizontal="right"/>
    </xf>
    <xf numFmtId="39" fontId="1" fillId="0" borderId="35" xfId="0" applyNumberFormat="1" applyFont="1" applyFill="1" applyBorder="1" applyAlignment="1">
      <alignment horizontal="center" vertical="center"/>
    </xf>
    <xf numFmtId="39" fontId="0" fillId="0" borderId="5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39" fontId="1" fillId="0" borderId="59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39" fontId="12" fillId="0" borderId="56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39" fontId="13" fillId="0" borderId="55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39" fontId="12" fillId="0" borderId="55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9" fontId="13" fillId="0" borderId="4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9" fontId="13" fillId="0" borderId="60" xfId="0" applyNumberFormat="1" applyFont="1" applyBorder="1" applyAlignment="1">
      <alignment horizontal="right" vertical="center"/>
    </xf>
    <xf numFmtId="39" fontId="13" fillId="0" borderId="15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39" fontId="13" fillId="0" borderId="5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39" fontId="12" fillId="0" borderId="61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39" fontId="13" fillId="0" borderId="58" xfId="0" applyNumberFormat="1" applyFont="1" applyBorder="1" applyAlignment="1">
      <alignment horizontal="right" vertical="center"/>
    </xf>
    <xf numFmtId="39" fontId="12" fillId="0" borderId="32" xfId="0" applyNumberFormat="1" applyFont="1" applyBorder="1" applyAlignment="1">
      <alignment horizontal="right" vertical="center"/>
    </xf>
    <xf numFmtId="39" fontId="12" fillId="0" borderId="29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9" fontId="13" fillId="0" borderId="3" xfId="0" applyNumberFormat="1" applyFont="1" applyBorder="1" applyAlignment="1">
      <alignment horizontal="right" vertical="center"/>
    </xf>
    <xf numFmtId="0" fontId="13" fillId="0" borderId="62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39" fontId="13" fillId="0" borderId="6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5" xfId="0" applyFont="1" applyBorder="1" applyAlignment="1">
      <alignment horizontal="center" vertical="center"/>
    </xf>
    <xf numFmtId="39" fontId="0" fillId="0" borderId="5" xfId="0" applyNumberFormat="1" applyFont="1" applyBorder="1" applyAlignment="1">
      <alignment horizontal="right"/>
    </xf>
    <xf numFmtId="39" fontId="0" fillId="0" borderId="64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9" fontId="1" fillId="0" borderId="0" xfId="0" applyNumberFormat="1" applyFont="1" applyFill="1" applyBorder="1" applyAlignment="1">
      <alignment horizontal="center" vertical="center"/>
    </xf>
    <xf numFmtId="39" fontId="1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39" fontId="0" fillId="0" borderId="61" xfId="0" applyNumberFormat="1" applyFont="1" applyBorder="1" applyAlignment="1">
      <alignment/>
    </xf>
    <xf numFmtId="39" fontId="0" fillId="0" borderId="4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875" style="10" customWidth="1"/>
    <col min="2" max="2" width="36.75390625" style="10" customWidth="1"/>
    <col min="3" max="3" width="8.25390625" style="10" customWidth="1"/>
    <col min="4" max="11" width="18.125" style="10" customWidth="1"/>
    <col min="12" max="16384" width="9.125" style="10" customWidth="1"/>
  </cols>
  <sheetData>
    <row r="1" spans="2:11" ht="19.5">
      <c r="B1" s="209" t="s">
        <v>84</v>
      </c>
      <c r="C1" s="209"/>
      <c r="D1" s="209"/>
      <c r="E1" s="209"/>
      <c r="F1" s="209"/>
      <c r="G1" s="209"/>
      <c r="H1" s="209"/>
      <c r="I1" s="209"/>
      <c r="J1" s="209"/>
      <c r="K1" s="210"/>
    </row>
    <row r="2" spans="2:11" ht="19.5"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2:10" ht="15" customHeight="1">
      <c r="B3" s="46"/>
      <c r="C3" s="46"/>
      <c r="D3" s="46"/>
      <c r="E3" s="46"/>
      <c r="F3" s="46"/>
      <c r="G3" s="46"/>
      <c r="H3" s="46"/>
      <c r="I3" s="46"/>
      <c r="J3" s="46"/>
    </row>
    <row r="4" spans="2:11" ht="18">
      <c r="B4" s="215" t="s">
        <v>39</v>
      </c>
      <c r="C4" s="216"/>
      <c r="D4" s="216"/>
      <c r="E4" s="216"/>
      <c r="F4" s="216"/>
      <c r="G4" s="216"/>
      <c r="H4" s="216"/>
      <c r="I4" s="216"/>
      <c r="J4" s="216"/>
      <c r="K4" s="216"/>
    </row>
    <row r="5" spans="2:11" ht="18">
      <c r="B5" s="126"/>
      <c r="C5" s="127"/>
      <c r="D5" s="127"/>
      <c r="E5" s="127"/>
      <c r="F5" s="127"/>
      <c r="G5" s="127"/>
      <c r="H5" s="127"/>
      <c r="I5" s="127"/>
      <c r="J5" s="127"/>
      <c r="K5" s="127"/>
    </row>
    <row r="6" spans="2:11" ht="15" customHeight="1">
      <c r="B6" s="126"/>
      <c r="C6" s="127"/>
      <c r="D6" s="127"/>
      <c r="E6" s="127"/>
      <c r="F6" s="127"/>
      <c r="G6" s="127"/>
      <c r="H6" s="127"/>
      <c r="I6" s="127"/>
      <c r="J6" s="127"/>
      <c r="K6" s="127"/>
    </row>
    <row r="7" spans="2:11" ht="15.75" thickBot="1">
      <c r="B7" s="122" t="s">
        <v>38</v>
      </c>
      <c r="I7" s="60"/>
      <c r="J7" s="60"/>
      <c r="K7" s="60" t="s">
        <v>12</v>
      </c>
    </row>
    <row r="8" spans="2:11" ht="12.75">
      <c r="B8" s="17"/>
      <c r="C8" s="20"/>
      <c r="D8" s="25" t="s">
        <v>7</v>
      </c>
      <c r="E8" s="5"/>
      <c r="F8" s="40"/>
      <c r="G8" s="1"/>
      <c r="H8" s="3"/>
      <c r="I8" s="217" t="s">
        <v>74</v>
      </c>
      <c r="J8" s="218"/>
      <c r="K8" s="124" t="s">
        <v>35</v>
      </c>
    </row>
    <row r="9" spans="2:11" ht="12.75">
      <c r="B9" s="18"/>
      <c r="C9" s="21" t="s">
        <v>5</v>
      </c>
      <c r="D9" s="26" t="s">
        <v>8</v>
      </c>
      <c r="E9" s="6" t="s">
        <v>40</v>
      </c>
      <c r="F9" s="41" t="s">
        <v>10</v>
      </c>
      <c r="G9" s="2" t="s">
        <v>41</v>
      </c>
      <c r="H9" s="8" t="s">
        <v>2</v>
      </c>
      <c r="I9" s="177" t="s">
        <v>75</v>
      </c>
      <c r="J9" s="178" t="s">
        <v>76</v>
      </c>
      <c r="K9" s="125" t="s">
        <v>36</v>
      </c>
    </row>
    <row r="10" spans="2:11" ht="12">
      <c r="B10" s="41" t="s">
        <v>22</v>
      </c>
      <c r="C10" s="21" t="s">
        <v>6</v>
      </c>
      <c r="D10" s="26" t="s">
        <v>9</v>
      </c>
      <c r="E10" s="6" t="s">
        <v>45</v>
      </c>
      <c r="F10" s="41"/>
      <c r="G10" s="2" t="s">
        <v>1</v>
      </c>
      <c r="H10" s="9" t="s">
        <v>46</v>
      </c>
      <c r="I10" s="179" t="s">
        <v>77</v>
      </c>
      <c r="J10" s="180" t="s">
        <v>78</v>
      </c>
      <c r="K10" s="125" t="s">
        <v>37</v>
      </c>
    </row>
    <row r="11" spans="2:11" ht="12.75">
      <c r="B11" s="18"/>
      <c r="C11" s="21"/>
      <c r="D11" s="27" t="s">
        <v>88</v>
      </c>
      <c r="E11" s="7">
        <v>38717</v>
      </c>
      <c r="F11" s="42"/>
      <c r="G11" s="11" t="s">
        <v>89</v>
      </c>
      <c r="H11" s="9" t="s">
        <v>47</v>
      </c>
      <c r="I11" s="21" t="s">
        <v>4</v>
      </c>
      <c r="J11" s="19" t="s">
        <v>3</v>
      </c>
      <c r="K11" s="125" t="s">
        <v>87</v>
      </c>
    </row>
    <row r="12" spans="2:11" ht="12.75" thickBot="1">
      <c r="B12" s="18"/>
      <c r="C12" s="22"/>
      <c r="D12" s="26"/>
      <c r="E12" s="14"/>
      <c r="F12" s="43" t="s">
        <v>11</v>
      </c>
      <c r="G12" s="4"/>
      <c r="H12" s="12" t="s">
        <v>44</v>
      </c>
      <c r="I12" s="21"/>
      <c r="J12" s="19"/>
      <c r="K12" s="19"/>
    </row>
    <row r="13" spans="2:11" ht="12.75" thickBot="1">
      <c r="B13" s="15"/>
      <c r="C13" s="23"/>
      <c r="D13" s="28">
        <v>1</v>
      </c>
      <c r="E13" s="34">
        <v>2</v>
      </c>
      <c r="F13" s="44">
        <v>3</v>
      </c>
      <c r="G13" s="45">
        <v>4</v>
      </c>
      <c r="H13" s="24">
        <v>5</v>
      </c>
      <c r="I13" s="23">
        <v>6</v>
      </c>
      <c r="J13" s="16">
        <v>7</v>
      </c>
      <c r="K13" s="16">
        <v>8</v>
      </c>
    </row>
    <row r="14" spans="2:11" ht="12.75">
      <c r="B14" s="36" t="s">
        <v>48</v>
      </c>
      <c r="C14" s="29"/>
      <c r="D14" s="30"/>
      <c r="E14" s="31"/>
      <c r="F14" s="32"/>
      <c r="G14" s="32"/>
      <c r="H14" s="33"/>
      <c r="I14" s="29"/>
      <c r="J14" s="71"/>
      <c r="K14" s="71"/>
    </row>
    <row r="15" spans="2:11" ht="12.75">
      <c r="B15" s="48" t="s">
        <v>42</v>
      </c>
      <c r="C15" s="38">
        <v>13101</v>
      </c>
      <c r="D15" s="129" t="s">
        <v>13</v>
      </c>
      <c r="E15" s="90">
        <v>456077</v>
      </c>
      <c r="F15" s="52">
        <f>E15</f>
        <v>456077</v>
      </c>
      <c r="G15" s="90">
        <v>456077</v>
      </c>
      <c r="H15" s="52">
        <f>F15-G15</f>
        <v>0</v>
      </c>
      <c r="I15" s="68" t="s">
        <v>13</v>
      </c>
      <c r="J15" s="64" t="s">
        <v>13</v>
      </c>
      <c r="K15" s="64" t="s">
        <v>13</v>
      </c>
    </row>
    <row r="16" spans="2:11" ht="12.75">
      <c r="B16" s="48" t="s">
        <v>82</v>
      </c>
      <c r="C16" s="38">
        <v>29433</v>
      </c>
      <c r="D16" s="129" t="s">
        <v>13</v>
      </c>
      <c r="E16" s="130">
        <v>1600</v>
      </c>
      <c r="F16" s="52">
        <f>E16</f>
        <v>1600</v>
      </c>
      <c r="G16" s="130">
        <v>1600</v>
      </c>
      <c r="H16" s="52">
        <f>F16-G16</f>
        <v>0</v>
      </c>
      <c r="I16" s="68" t="s">
        <v>13</v>
      </c>
      <c r="J16" s="64" t="s">
        <v>13</v>
      </c>
      <c r="K16" s="64" t="s">
        <v>13</v>
      </c>
    </row>
    <row r="17" spans="2:11" ht="12.75">
      <c r="B17" s="49" t="s">
        <v>0</v>
      </c>
      <c r="C17" s="37">
        <v>98072</v>
      </c>
      <c r="D17" s="131" t="s">
        <v>13</v>
      </c>
      <c r="E17" s="53">
        <v>33000000</v>
      </c>
      <c r="F17" s="52">
        <f>E17</f>
        <v>33000000</v>
      </c>
      <c r="G17" s="56">
        <v>30660854</v>
      </c>
      <c r="H17" s="52">
        <f>F17-G17</f>
        <v>2339146</v>
      </c>
      <c r="I17" s="67" t="s">
        <v>13</v>
      </c>
      <c r="J17" s="53">
        <f>H17</f>
        <v>2339146</v>
      </c>
      <c r="K17" s="64" t="s">
        <v>13</v>
      </c>
    </row>
    <row r="18" spans="2:11" ht="12.75">
      <c r="B18" s="49" t="s">
        <v>83</v>
      </c>
      <c r="C18" s="37">
        <v>98662</v>
      </c>
      <c r="D18" s="131" t="s">
        <v>13</v>
      </c>
      <c r="E18" s="53">
        <v>2700000</v>
      </c>
      <c r="F18" s="52">
        <f>E18</f>
        <v>2700000</v>
      </c>
      <c r="G18" s="53">
        <v>2700000</v>
      </c>
      <c r="H18" s="52">
        <f>F18-G18</f>
        <v>0</v>
      </c>
      <c r="I18" s="57">
        <f>-H18</f>
        <v>0</v>
      </c>
      <c r="J18" s="64" t="s">
        <v>13</v>
      </c>
      <c r="K18" s="64" t="s">
        <v>13</v>
      </c>
    </row>
    <row r="19" spans="2:11" ht="13.5" thickBot="1">
      <c r="B19" s="74" t="s">
        <v>14</v>
      </c>
      <c r="C19" s="51"/>
      <c r="D19" s="133"/>
      <c r="E19" s="79">
        <f aca="true" t="shared" si="0" ref="E19:K19">SUM(E15:E18)</f>
        <v>36157677</v>
      </c>
      <c r="F19" s="78">
        <f t="shared" si="0"/>
        <v>36157677</v>
      </c>
      <c r="G19" s="77">
        <f t="shared" si="0"/>
        <v>33818531</v>
      </c>
      <c r="H19" s="77">
        <f t="shared" si="0"/>
        <v>2339146</v>
      </c>
      <c r="I19" s="78">
        <f t="shared" si="0"/>
        <v>0</v>
      </c>
      <c r="J19" s="79">
        <f t="shared" si="0"/>
        <v>2339146</v>
      </c>
      <c r="K19" s="79">
        <f t="shared" si="0"/>
        <v>0</v>
      </c>
    </row>
    <row r="20" spans="2:11" ht="12.75">
      <c r="B20" s="36" t="s">
        <v>85</v>
      </c>
      <c r="C20" s="33"/>
      <c r="D20" s="58"/>
      <c r="E20" s="59"/>
      <c r="F20" s="59"/>
      <c r="G20" s="59"/>
      <c r="H20" s="59"/>
      <c r="I20" s="59"/>
      <c r="J20" s="83"/>
      <c r="K20" s="83"/>
    </row>
    <row r="21" spans="2:11" ht="12.75">
      <c r="B21" s="48" t="s">
        <v>86</v>
      </c>
      <c r="C21" s="39"/>
      <c r="D21" s="80" t="s">
        <v>13</v>
      </c>
      <c r="E21" s="54">
        <v>10043000</v>
      </c>
      <c r="F21" s="52">
        <f>E21</f>
        <v>10043000</v>
      </c>
      <c r="G21" s="55">
        <v>8086219.76</v>
      </c>
      <c r="H21" s="52">
        <f>F21-G21</f>
        <v>1956780.2400000002</v>
      </c>
      <c r="I21" s="68" t="s">
        <v>13</v>
      </c>
      <c r="J21" s="64" t="s">
        <v>13</v>
      </c>
      <c r="K21" s="132">
        <f>H21</f>
        <v>1956780.2400000002</v>
      </c>
    </row>
    <row r="22" spans="2:11" ht="13.5" thickBot="1">
      <c r="B22" s="74" t="s">
        <v>14</v>
      </c>
      <c r="C22" s="81"/>
      <c r="D22" s="84"/>
      <c r="E22" s="85">
        <f aca="true" t="shared" si="1" ref="E22:K22">SUM(E21:E21)</f>
        <v>10043000</v>
      </c>
      <c r="F22" s="82">
        <f t="shared" si="1"/>
        <v>10043000</v>
      </c>
      <c r="G22" s="86">
        <f t="shared" si="1"/>
        <v>8086219.76</v>
      </c>
      <c r="H22" s="82">
        <f t="shared" si="1"/>
        <v>1956780.2400000002</v>
      </c>
      <c r="I22" s="87">
        <f t="shared" si="1"/>
        <v>0</v>
      </c>
      <c r="J22" s="75">
        <f t="shared" si="1"/>
        <v>0</v>
      </c>
      <c r="K22" s="75">
        <f t="shared" si="1"/>
        <v>1956780.2400000002</v>
      </c>
    </row>
    <row r="23" spans="2:11" ht="12.75">
      <c r="B23" s="195"/>
      <c r="C23" s="196"/>
      <c r="D23" s="197"/>
      <c r="E23" s="198"/>
      <c r="F23" s="198"/>
      <c r="G23" s="198"/>
      <c r="H23" s="198"/>
      <c r="I23" s="198"/>
      <c r="J23" s="198"/>
      <c r="K23" s="198"/>
    </row>
    <row r="24" ht="12">
      <c r="B24" s="47"/>
    </row>
    <row r="25" spans="2:6" ht="15.75" thickBot="1">
      <c r="B25" s="123" t="s">
        <v>90</v>
      </c>
      <c r="F25" s="60" t="s">
        <v>12</v>
      </c>
    </row>
    <row r="26" spans="2:6" ht="12.75">
      <c r="B26" s="88"/>
      <c r="C26" s="35"/>
      <c r="D26" s="97" t="s">
        <v>17</v>
      </c>
      <c r="E26" s="219" t="s">
        <v>74</v>
      </c>
      <c r="F26" s="218"/>
    </row>
    <row r="27" spans="2:6" ht="12.75">
      <c r="B27" s="41" t="s">
        <v>22</v>
      </c>
      <c r="C27" s="72"/>
      <c r="D27" s="2" t="s">
        <v>18</v>
      </c>
      <c r="E27" s="183" t="s">
        <v>75</v>
      </c>
      <c r="F27" s="178" t="s">
        <v>76</v>
      </c>
    </row>
    <row r="28" spans="2:6" ht="12.75" thickBot="1">
      <c r="B28" s="103"/>
      <c r="C28" s="192"/>
      <c r="D28" s="98" t="s">
        <v>43</v>
      </c>
      <c r="E28" s="193" t="s">
        <v>80</v>
      </c>
      <c r="F28" s="194" t="s">
        <v>81</v>
      </c>
    </row>
    <row r="29" spans="2:6" ht="12.75" thickBot="1">
      <c r="B29" s="213"/>
      <c r="C29" s="214"/>
      <c r="D29" s="184" t="s">
        <v>19</v>
      </c>
      <c r="E29" s="190" t="s">
        <v>20</v>
      </c>
      <c r="F29" s="191" t="s">
        <v>21</v>
      </c>
    </row>
    <row r="30" spans="2:6" ht="12">
      <c r="B30" s="76" t="s">
        <v>91</v>
      </c>
      <c r="C30" s="135"/>
      <c r="D30" s="99">
        <v>3203</v>
      </c>
      <c r="E30" s="91" t="s">
        <v>13</v>
      </c>
      <c r="F30" s="90">
        <f>D30</f>
        <v>3203</v>
      </c>
    </row>
    <row r="31" spans="2:6" ht="12">
      <c r="B31" s="48" t="s">
        <v>15</v>
      </c>
      <c r="C31" s="199"/>
      <c r="D31" s="99">
        <v>17962</v>
      </c>
      <c r="E31" s="91" t="s">
        <v>13</v>
      </c>
      <c r="F31" s="90">
        <f>D31</f>
        <v>17962</v>
      </c>
    </row>
    <row r="32" spans="2:6" ht="12">
      <c r="B32" s="49" t="s">
        <v>16</v>
      </c>
      <c r="C32" s="136"/>
      <c r="D32" s="100">
        <v>817000</v>
      </c>
      <c r="E32" s="92" t="s">
        <v>13</v>
      </c>
      <c r="F32" s="90">
        <f>D32</f>
        <v>817000</v>
      </c>
    </row>
    <row r="33" spans="2:6" ht="12">
      <c r="B33" s="49" t="s">
        <v>49</v>
      </c>
      <c r="C33" s="136">
        <v>329</v>
      </c>
      <c r="D33" s="134">
        <v>0</v>
      </c>
      <c r="E33" s="201">
        <v>200</v>
      </c>
      <c r="F33" s="200">
        <f>D33</f>
        <v>0</v>
      </c>
    </row>
    <row r="34" spans="2:6" ht="12.75" thickBot="1">
      <c r="B34" s="96" t="s">
        <v>50</v>
      </c>
      <c r="C34" s="94">
        <v>343</v>
      </c>
      <c r="D34" s="101">
        <v>498.27</v>
      </c>
      <c r="E34" s="93" t="s">
        <v>13</v>
      </c>
      <c r="F34" s="89">
        <f>D34</f>
        <v>498.27</v>
      </c>
    </row>
    <row r="35" spans="2:6" ht="12">
      <c r="B35" s="72"/>
      <c r="C35" s="72"/>
      <c r="D35" s="203"/>
      <c r="E35" s="13"/>
      <c r="F35" s="203"/>
    </row>
    <row r="37" spans="2:9" ht="15.75" thickBot="1">
      <c r="B37" s="123" t="s">
        <v>34</v>
      </c>
      <c r="I37" s="60" t="s">
        <v>12</v>
      </c>
    </row>
    <row r="38" spans="2:9" ht="12.75">
      <c r="B38" s="17"/>
      <c r="C38" s="110"/>
      <c r="D38" s="107" t="s">
        <v>24</v>
      </c>
      <c r="E38" s="20" t="s">
        <v>25</v>
      </c>
      <c r="F38" s="97" t="s">
        <v>26</v>
      </c>
      <c r="G38" s="50" t="s">
        <v>27</v>
      </c>
      <c r="H38" s="217" t="s">
        <v>74</v>
      </c>
      <c r="I38" s="218"/>
    </row>
    <row r="39" spans="2:9" ht="12.75">
      <c r="B39" s="41" t="s">
        <v>22</v>
      </c>
      <c r="C39" s="111"/>
      <c r="D39" s="108" t="s">
        <v>28</v>
      </c>
      <c r="E39" s="21" t="s">
        <v>28</v>
      </c>
      <c r="F39" s="2" t="s">
        <v>92</v>
      </c>
      <c r="G39" s="13" t="s">
        <v>29</v>
      </c>
      <c r="H39" s="182" t="s">
        <v>75</v>
      </c>
      <c r="I39" s="178" t="s">
        <v>76</v>
      </c>
    </row>
    <row r="40" spans="2:9" ht="12">
      <c r="B40" s="18"/>
      <c r="C40" s="111"/>
      <c r="D40" s="108" t="s">
        <v>30</v>
      </c>
      <c r="E40" s="21" t="s">
        <v>30</v>
      </c>
      <c r="F40" s="2" t="s">
        <v>43</v>
      </c>
      <c r="G40" s="13" t="s">
        <v>31</v>
      </c>
      <c r="H40" s="181" t="s">
        <v>79</v>
      </c>
      <c r="I40" s="180" t="s">
        <v>78</v>
      </c>
    </row>
    <row r="41" spans="2:9" ht="12.75" thickBot="1">
      <c r="B41" s="96"/>
      <c r="C41" s="112"/>
      <c r="D41" s="109">
        <v>2005</v>
      </c>
      <c r="E41" s="22">
        <v>2005</v>
      </c>
      <c r="F41" s="187" t="s">
        <v>11</v>
      </c>
      <c r="G41" s="102"/>
      <c r="H41" s="103" t="s">
        <v>32</v>
      </c>
      <c r="I41" s="95" t="s">
        <v>33</v>
      </c>
    </row>
    <row r="42" spans="2:9" ht="12.75" thickBot="1">
      <c r="B42" s="211"/>
      <c r="C42" s="212"/>
      <c r="D42" s="113">
        <v>1</v>
      </c>
      <c r="E42" s="104">
        <v>2</v>
      </c>
      <c r="F42" s="22">
        <v>3</v>
      </c>
      <c r="G42" s="105">
        <v>4</v>
      </c>
      <c r="H42" s="106">
        <v>5</v>
      </c>
      <c r="I42" s="95">
        <v>6</v>
      </c>
    </row>
    <row r="43" spans="2:9" ht="12.75">
      <c r="B43" s="119" t="s">
        <v>23</v>
      </c>
      <c r="C43" s="120"/>
      <c r="D43" s="61"/>
      <c r="E43" s="66"/>
      <c r="F43" s="69"/>
      <c r="G43" s="137">
        <f>SUM(G44:G45)</f>
        <v>5323613</v>
      </c>
      <c r="H43" s="121">
        <f>G43</f>
        <v>5323613</v>
      </c>
      <c r="I43" s="62" t="s">
        <v>13</v>
      </c>
    </row>
    <row r="44" spans="2:9" ht="12">
      <c r="B44" s="114" t="s">
        <v>51</v>
      </c>
      <c r="C44" s="115"/>
      <c r="D44" s="61" t="s">
        <v>13</v>
      </c>
      <c r="E44" s="66" t="s">
        <v>13</v>
      </c>
      <c r="F44" s="69" t="s">
        <v>13</v>
      </c>
      <c r="G44" s="52">
        <v>4465659</v>
      </c>
      <c r="H44" s="73" t="s">
        <v>13</v>
      </c>
      <c r="I44" s="62" t="s">
        <v>13</v>
      </c>
    </row>
    <row r="45" spans="2:9" ht="12.75" thickBot="1">
      <c r="B45" s="116" t="s">
        <v>93</v>
      </c>
      <c r="C45" s="117"/>
      <c r="D45" s="70" t="s">
        <v>13</v>
      </c>
      <c r="E45" s="70" t="s">
        <v>13</v>
      </c>
      <c r="F45" s="189">
        <v>8579542</v>
      </c>
      <c r="G45" s="188">
        <v>857954</v>
      </c>
      <c r="H45" s="65" t="s">
        <v>13</v>
      </c>
      <c r="I45" s="63" t="s">
        <v>13</v>
      </c>
    </row>
    <row r="46" spans="2:9" ht="8.25" customHeight="1">
      <c r="B46" s="204"/>
      <c r="C46" s="205"/>
      <c r="D46" s="206"/>
      <c r="E46" s="206"/>
      <c r="F46" s="207"/>
      <c r="G46" s="207"/>
      <c r="H46" s="206"/>
      <c r="I46" s="206"/>
    </row>
    <row r="47" s="128" customFormat="1" ht="9.75">
      <c r="B47" s="118" t="s">
        <v>94</v>
      </c>
    </row>
    <row r="48" s="128" customFormat="1" ht="9.75">
      <c r="B48" s="118" t="s">
        <v>95</v>
      </c>
    </row>
    <row r="49" s="128" customFormat="1" ht="9.75">
      <c r="B49" s="118" t="s">
        <v>96</v>
      </c>
    </row>
    <row r="51" spans="8:9" ht="12.75">
      <c r="H51" s="182" t="s">
        <v>75</v>
      </c>
      <c r="I51" s="178" t="s">
        <v>76</v>
      </c>
    </row>
    <row r="52" spans="8:9" ht="12">
      <c r="H52" s="202">
        <f>I19+E33+H43</f>
        <v>5323813</v>
      </c>
      <c r="I52" s="202">
        <f>J19+J22+SUM(F30:F34)</f>
        <v>3177809.27</v>
      </c>
    </row>
  </sheetData>
  <mergeCells count="7">
    <mergeCell ref="B1:K1"/>
    <mergeCell ref="B42:C42"/>
    <mergeCell ref="B29:C29"/>
    <mergeCell ref="B4:K4"/>
    <mergeCell ref="I8:J8"/>
    <mergeCell ref="E26:F26"/>
    <mergeCell ref="H38:I38"/>
  </mergeCells>
  <printOptions/>
  <pageMargins left="0.75" right="0.75" top="1" bottom="1" header="0.4921259845" footer="0.4921259845"/>
  <pageSetup firstPageNumber="20" useFirstPageNumber="1" horizontalDpi="300" verticalDpi="300" orientation="landscape" paperSize="9" scale="68" r:id="rId1"/>
  <headerFooter alignWithMargins="0">
    <oddHeader>&amp;L&amp;12Statutární město Brno
Městská část
Brno-Líšeň&amp;R&amp;12Odbor rozpočtu a financí
Úřadu městské části
Jírova 2, 628 00 Brno</oddHeader>
    <oddFooter>&amp;R&amp;12Vypracoval:
Ing. Libor Stehlík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workbookViewId="0" topLeftCell="A1">
      <selection activeCell="A1" sqref="A1"/>
    </sheetView>
  </sheetViews>
  <sheetFormatPr defaultColWidth="9.00390625" defaultRowHeight="12.75"/>
  <cols>
    <col min="1" max="1" width="11.125" style="138" customWidth="1"/>
    <col min="2" max="2" width="6.75390625" style="138" customWidth="1"/>
    <col min="3" max="3" width="49.50390625" style="138" customWidth="1"/>
    <col min="4" max="4" width="27.875" style="138" customWidth="1"/>
    <col min="5" max="5" width="9.125" style="138" customWidth="1"/>
    <col min="6" max="6" width="11.50390625" style="138" customWidth="1"/>
    <col min="7" max="16384" width="9.125" style="138" customWidth="1"/>
  </cols>
  <sheetData>
    <row r="1" ht="15" customHeight="1"/>
    <row r="2" ht="15" customHeight="1">
      <c r="D2" s="139"/>
    </row>
    <row r="3" ht="15" customHeight="1"/>
    <row r="4" spans="2:4" ht="21" customHeight="1">
      <c r="B4" s="220" t="s">
        <v>52</v>
      </c>
      <c r="C4" s="220"/>
      <c r="D4" s="220"/>
    </row>
    <row r="5" spans="2:4" ht="24.75" customHeight="1">
      <c r="B5" s="220" t="s">
        <v>111</v>
      </c>
      <c r="C5" s="221"/>
      <c r="D5" s="221"/>
    </row>
    <row r="6" spans="2:4" ht="17.25" customHeight="1">
      <c r="B6" s="141"/>
      <c r="C6" s="142"/>
      <c r="D6" s="142"/>
    </row>
    <row r="7" spans="2:4" ht="17.25" customHeight="1">
      <c r="B7" s="141"/>
      <c r="C7" s="142"/>
      <c r="D7" s="142"/>
    </row>
    <row r="8" ht="15" customHeight="1" thickBot="1"/>
    <row r="9" spans="2:6" ht="40.5" customHeight="1" thickBot="1">
      <c r="B9" s="157" t="s">
        <v>70</v>
      </c>
      <c r="C9" s="143" t="s">
        <v>53</v>
      </c>
      <c r="D9" s="143" t="s">
        <v>54</v>
      </c>
      <c r="F9" s="139"/>
    </row>
    <row r="10" spans="2:4" s="144" customFormat="1" ht="22.5" customHeight="1">
      <c r="B10" s="145"/>
      <c r="C10" s="170" t="s">
        <v>55</v>
      </c>
      <c r="D10" s="146"/>
    </row>
    <row r="11" spans="2:4" s="144" customFormat="1" ht="22.5" customHeight="1">
      <c r="B11" s="147" t="s">
        <v>19</v>
      </c>
      <c r="C11" s="148" t="s">
        <v>71</v>
      </c>
      <c r="D11" s="149">
        <v>-114626666.51</v>
      </c>
    </row>
    <row r="12" spans="2:4" s="144" customFormat="1" ht="22.5" customHeight="1">
      <c r="B12" s="150"/>
      <c r="C12" s="151" t="s">
        <v>56</v>
      </c>
      <c r="D12" s="152"/>
    </row>
    <row r="13" spans="2:4" s="144" customFormat="1" ht="22.5" customHeight="1">
      <c r="B13" s="150"/>
      <c r="C13" s="151" t="s">
        <v>57</v>
      </c>
      <c r="D13" s="152">
        <f>-D11</f>
        <v>114626666.51</v>
      </c>
    </row>
    <row r="14" spans="2:4" s="144" customFormat="1" ht="22.5" customHeight="1">
      <c r="B14" s="147" t="s">
        <v>20</v>
      </c>
      <c r="C14" s="148" t="s">
        <v>97</v>
      </c>
      <c r="D14" s="149">
        <f>D15+D16</f>
        <v>309215.43</v>
      </c>
    </row>
    <row r="15" spans="2:4" s="144" customFormat="1" ht="22.5" customHeight="1">
      <c r="B15" s="208"/>
      <c r="C15" s="151" t="s">
        <v>107</v>
      </c>
      <c r="D15" s="152">
        <v>2774.42</v>
      </c>
    </row>
    <row r="16" spans="2:4" s="144" customFormat="1" ht="22.5" customHeight="1">
      <c r="B16" s="208"/>
      <c r="C16" s="151" t="s">
        <v>108</v>
      </c>
      <c r="D16" s="152">
        <v>306441.01</v>
      </c>
    </row>
    <row r="17" spans="2:7" s="144" customFormat="1" ht="22.5" customHeight="1">
      <c r="B17" s="147" t="s">
        <v>58</v>
      </c>
      <c r="C17" s="148" t="s">
        <v>59</v>
      </c>
      <c r="D17" s="149">
        <f>'FV'!H52</f>
        <v>5323813</v>
      </c>
      <c r="G17" s="153"/>
    </row>
    <row r="18" spans="2:4" s="144" customFormat="1" ht="22.5" customHeight="1" thickBot="1">
      <c r="B18" s="154" t="s">
        <v>60</v>
      </c>
      <c r="C18" s="155" t="s">
        <v>72</v>
      </c>
      <c r="D18" s="156">
        <v>0</v>
      </c>
    </row>
    <row r="19" spans="2:4" s="144" customFormat="1" ht="22.5" customHeight="1" thickBot="1">
      <c r="B19" s="171" t="s">
        <v>61</v>
      </c>
      <c r="C19" s="172" t="s">
        <v>98</v>
      </c>
      <c r="D19" s="173">
        <f>D14+D17+D18</f>
        <v>5633028.43</v>
      </c>
    </row>
    <row r="20" spans="2:4" s="144" customFormat="1" ht="22.5" customHeight="1">
      <c r="B20" s="145"/>
      <c r="C20" s="170" t="s">
        <v>62</v>
      </c>
      <c r="D20" s="146"/>
    </row>
    <row r="21" spans="2:7" s="144" customFormat="1" ht="22.5" customHeight="1">
      <c r="B21" s="147" t="s">
        <v>63</v>
      </c>
      <c r="C21" s="148" t="s">
        <v>73</v>
      </c>
      <c r="D21" s="149">
        <f>'FV'!J19</f>
        <v>2339146</v>
      </c>
      <c r="G21" s="153"/>
    </row>
    <row r="22" spans="2:7" s="144" customFormat="1" ht="22.5" customHeight="1" thickBot="1">
      <c r="B22" s="147" t="s">
        <v>64</v>
      </c>
      <c r="C22" s="155" t="s">
        <v>99</v>
      </c>
      <c r="D22" s="159">
        <f>SUM('FV'!F30:F34)</f>
        <v>838663.27</v>
      </c>
      <c r="G22" s="153"/>
    </row>
    <row r="23" spans="2:4" s="144" customFormat="1" ht="22.5" customHeight="1" thickBot="1">
      <c r="B23" s="157" t="s">
        <v>65</v>
      </c>
      <c r="C23" s="158" t="s">
        <v>100</v>
      </c>
      <c r="D23" s="160">
        <f>D21+D22</f>
        <v>3177809.27</v>
      </c>
    </row>
    <row r="24" spans="2:4" s="144" customFormat="1" ht="22.5" customHeight="1">
      <c r="B24" s="161" t="s">
        <v>66</v>
      </c>
      <c r="C24" s="148" t="s">
        <v>101</v>
      </c>
      <c r="D24" s="162">
        <f>D23</f>
        <v>3177809.27</v>
      </c>
    </row>
    <row r="25" spans="2:4" s="144" customFormat="1" ht="22.5" customHeight="1">
      <c r="B25" s="163"/>
      <c r="C25" s="151" t="s">
        <v>105</v>
      </c>
      <c r="D25" s="164">
        <f>D24</f>
        <v>3177809.27</v>
      </c>
    </row>
    <row r="26" spans="2:4" s="144" customFormat="1" ht="22.5" customHeight="1">
      <c r="B26" s="150"/>
      <c r="C26" s="165" t="s">
        <v>106</v>
      </c>
      <c r="D26" s="152">
        <f>D24-D25</f>
        <v>0</v>
      </c>
    </row>
    <row r="27" spans="2:4" s="144" customFormat="1" ht="22.5" customHeight="1">
      <c r="B27" s="147" t="s">
        <v>67</v>
      </c>
      <c r="C27" s="148" t="s">
        <v>102</v>
      </c>
      <c r="D27" s="166">
        <f>D13</f>
        <v>114626666.51</v>
      </c>
    </row>
    <row r="28" spans="2:4" s="144" customFormat="1" ht="22.5" customHeight="1">
      <c r="B28" s="150"/>
      <c r="C28" s="151" t="s">
        <v>109</v>
      </c>
      <c r="D28" s="167">
        <f>D19-D16-D25</f>
        <v>2148778.15</v>
      </c>
    </row>
    <row r="29" spans="2:4" s="144" customFormat="1" ht="22.5" customHeight="1">
      <c r="B29" s="150"/>
      <c r="C29" s="151" t="s">
        <v>110</v>
      </c>
      <c r="D29" s="168">
        <f>D27-D28</f>
        <v>112477888.36</v>
      </c>
    </row>
    <row r="30" spans="2:4" s="144" customFormat="1" ht="22.5" customHeight="1">
      <c r="B30" s="147" t="s">
        <v>68</v>
      </c>
      <c r="C30" s="148" t="s">
        <v>104</v>
      </c>
      <c r="D30" s="149">
        <f>D19-D25-D28</f>
        <v>306441.0099999998</v>
      </c>
    </row>
    <row r="31" spans="2:4" s="144" customFormat="1" ht="22.5" customHeight="1" thickBot="1">
      <c r="B31" s="174" t="s">
        <v>69</v>
      </c>
      <c r="C31" s="175" t="s">
        <v>112</v>
      </c>
      <c r="D31" s="176">
        <f>D26+D29</f>
        <v>112477888.36</v>
      </c>
    </row>
    <row r="32" spans="2:4" s="144" customFormat="1" ht="15" customHeight="1">
      <c r="B32" s="169"/>
      <c r="C32" s="169"/>
      <c r="D32" s="169"/>
    </row>
    <row r="33" spans="2:4" ht="15" customHeight="1">
      <c r="B33" s="140" t="s">
        <v>103</v>
      </c>
      <c r="C33" s="140"/>
      <c r="D33" s="140"/>
    </row>
    <row r="34" spans="2:4" ht="15" customHeight="1">
      <c r="B34" s="140"/>
      <c r="C34" s="140"/>
      <c r="D34" s="140"/>
    </row>
    <row r="35" spans="2:4" ht="15" customHeight="1">
      <c r="B35" s="140"/>
      <c r="C35" s="140"/>
      <c r="D35" s="140"/>
    </row>
  </sheetData>
  <mergeCells count="2">
    <mergeCell ref="B4:D4"/>
    <mergeCell ref="B5:D5"/>
  </mergeCells>
  <printOptions/>
  <pageMargins left="0.75" right="0.75" top="1" bottom="1" header="0.4921259845" footer="0.4921259845"/>
  <pageSetup firstPageNumber="24" useFirstPageNumber="1" horizontalDpi="300" verticalDpi="300" orientation="portrait" paperSize="9" scale="83" r:id="rId3"/>
  <headerFooter alignWithMargins="0">
    <oddHeader>&amp;LStatutární město Brno
Městská část
Brno-Líšeň&amp;ROdbor rozpočtu a financí
Úřadu městské části
Jírova 2, 628 00 Brno</oddHeader>
    <oddFooter>&amp;C&amp;"Arial CE,tučné"&amp;12Strana: &amp;P&amp;RZpracoval:
Ing. Libor Stehlík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Doležal</dc:creator>
  <cp:keywords/>
  <dc:description/>
  <cp:lastModifiedBy>Pavel Doležal</cp:lastModifiedBy>
  <cp:lastPrinted>2006-03-30T12:12:38Z</cp:lastPrinted>
  <dcterms:created xsi:type="dcterms:W3CDTF">2004-04-06T10:35:42Z</dcterms:created>
  <dcterms:modified xsi:type="dcterms:W3CDTF">2006-04-03T12:55:19Z</dcterms:modified>
  <cp:category/>
  <cp:version/>
  <cp:contentType/>
  <cp:contentStatus/>
</cp:coreProperties>
</file>