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1" activeTab="0"/>
  </bookViews>
  <sheets>
    <sheet name="Příjmy_par_pol" sheetId="1" r:id="rId1"/>
    <sheet name="Příjmy podle položek" sheetId="2" r:id="rId2"/>
  </sheets>
  <definedNames>
    <definedName name="_xlnm.Print_Area" localSheetId="1">'Příjmy podle položek'!$A$1:$H$83</definedName>
    <definedName name="_xlnm.Print_Area" localSheetId="0">'Příjmy_par_pol'!$A$1:$H$66</definedName>
  </definedNames>
  <calcPr fullCalcOnLoad="1"/>
</workbook>
</file>

<file path=xl/sharedStrings.xml><?xml version="1.0" encoding="utf-8"?>
<sst xmlns="http://schemas.openxmlformats.org/spreadsheetml/2006/main" count="163" uniqueCount="83">
  <si>
    <t>TEXT</t>
  </si>
  <si>
    <t>v %</t>
  </si>
  <si>
    <t>Daň z příjmu právnických osob za obce</t>
  </si>
  <si>
    <t>Správní poplatky</t>
  </si>
  <si>
    <t>Poplatek ze psů</t>
  </si>
  <si>
    <t>Poplatek za užívání veřejného prostranství</t>
  </si>
  <si>
    <t>Příjmy z poskytování služeb a výrobků</t>
  </si>
  <si>
    <t>Příjmy z pronájmu pozemků</t>
  </si>
  <si>
    <t>Příjmy z pronájmu ostaních nemovitostí a jejich částí</t>
  </si>
  <si>
    <t>X</t>
  </si>
  <si>
    <t>Příjmy z úroků</t>
  </si>
  <si>
    <t>Příjmy z pronájmu ostatních nemovitostí a jejich částí</t>
  </si>
  <si>
    <t>Přijaté sankční platby</t>
  </si>
  <si>
    <t>Převody z vlastních fondů hospodářské činnosti</t>
  </si>
  <si>
    <t>Přijaté neinvestiční dary</t>
  </si>
  <si>
    <t>Přijaté nekapitálové příspěvky a náhrady</t>
  </si>
  <si>
    <t>Neidentifikované příjmy</t>
  </si>
  <si>
    <t>Podnikání a restrukturalizace v zemědělství a potravinářství</t>
  </si>
  <si>
    <t>Ostatní správa v průmyslu, stavebnictví obchodu a službách</t>
  </si>
  <si>
    <t>Činnost místní správy</t>
  </si>
  <si>
    <t>Obecné příjmy a výdaje  z finančních operací</t>
  </si>
  <si>
    <t>CELKEM</t>
  </si>
  <si>
    <t>Bytové hospodářství</t>
  </si>
  <si>
    <t>Péče o vzhled obcí a veřejnou zeleň</t>
  </si>
  <si>
    <t>Daňové příjmy</t>
  </si>
  <si>
    <t>Upravený</t>
  </si>
  <si>
    <t>Položka</t>
  </si>
  <si>
    <t>P Ř Í J M Y</t>
  </si>
  <si>
    <t>Nebytové hospodářství</t>
  </si>
  <si>
    <t>Ostatní finanční operace</t>
  </si>
  <si>
    <t>Poplatek za lázeňský nebo rekreační pobyt</t>
  </si>
  <si>
    <t>Ostatní sociální péče a pomoc dětem a mládeži</t>
  </si>
  <si>
    <t>Paragraf</t>
  </si>
  <si>
    <t>podle položek</t>
  </si>
  <si>
    <t>Dotace neinvestiční přijaté ze SR v rámci souhrnného dot.vztahu</t>
  </si>
  <si>
    <t>P Ř Í J M Y   C E L K E M</t>
  </si>
  <si>
    <t>Finanční vypořádání z minulých let</t>
  </si>
  <si>
    <r>
      <t>.</t>
    </r>
    <r>
      <rPr>
        <b/>
        <sz val="12"/>
        <color indexed="48"/>
        <rFont val="Arial"/>
        <family val="2"/>
      </rPr>
      <t>0000</t>
    </r>
    <r>
      <rPr>
        <b/>
        <sz val="12"/>
        <color indexed="9"/>
        <rFont val="Arial"/>
        <family val="2"/>
      </rPr>
      <t>.</t>
    </r>
  </si>
  <si>
    <t>Poplatek za provozovaný výherní hrací přístroj</t>
  </si>
  <si>
    <t>Poplatek ze vstupného</t>
  </si>
  <si>
    <t>Daň z příjmů právnických osob za obce</t>
  </si>
  <si>
    <t>Poplatek z ubytovací kapacity</t>
  </si>
  <si>
    <t>Odvod výtěžku z provozování loterií</t>
  </si>
  <si>
    <t>Příjmy z prodeje krátkodobého a drobného dlouhodob. majetku</t>
  </si>
  <si>
    <t>Příjmy z prodeje ostatního hmotného dlouhodobého majetku</t>
  </si>
  <si>
    <t>Schválený</t>
  </si>
  <si>
    <t>Sk / UR</t>
  </si>
  <si>
    <t>rozpočet (SR)</t>
  </si>
  <si>
    <t xml:space="preserve"> v tis. Kč</t>
  </si>
  <si>
    <t>rozpočet (UR)</t>
  </si>
  <si>
    <t xml:space="preserve">Skutečnost (Sk) </t>
  </si>
  <si>
    <t>Ostatní neinvestiční přijaté dotace ze státního rozpočtu</t>
  </si>
  <si>
    <t>Neinvestiční přijaté dotace od obcí</t>
  </si>
  <si>
    <t>Ostatní přijaté vratky transferů</t>
  </si>
  <si>
    <t>Ostatní nedaňové příjmy jinde nezařazené</t>
  </si>
  <si>
    <t>Splátky půjčených prostředků od obyvatelstva</t>
  </si>
  <si>
    <t>Neinvestiční přijaté dotace z všeobecné pokladní správy SR</t>
  </si>
  <si>
    <t>Investiční přijaté dotace od obcí</t>
  </si>
  <si>
    <t>Ostatní  nedaňové příjmy jinde nezařazené</t>
  </si>
  <si>
    <t>Ostatní záležitosti kultury</t>
  </si>
  <si>
    <t>Ostatní záležitosti sdělovacích prostředků</t>
  </si>
  <si>
    <t>Ostatní ambulantní péče</t>
  </si>
  <si>
    <t>Příjmy z fin. vypořádání minulých let mezi krajem a obcemi</t>
  </si>
  <si>
    <t>Třída</t>
  </si>
  <si>
    <t>podle tříd</t>
  </si>
  <si>
    <t>Příjmy z finančního vypořádání minulých let mezi krajem a obcemi</t>
  </si>
  <si>
    <t>Příjmy z prodeje krátkodobého a drobného dlouhodobého majetku</t>
  </si>
  <si>
    <t>Neinvestiční přijaté dotace z všeob. pokladní správy stát. rozpočtu</t>
  </si>
  <si>
    <t>Neinvestiční přijaté dotace ze SR  v rámci souhrnného dot. vztahu</t>
  </si>
  <si>
    <t>Převody z vlastních fondů hospodářské (podnikatelské) činnosti</t>
  </si>
  <si>
    <t>Přehled hospodaření MČ Brno-Líšeň za rok 2004</t>
  </si>
  <si>
    <t>Ostatní rozvoj bydlení a bytové hospodářství</t>
  </si>
  <si>
    <t>Přijaté pojistné náhrady</t>
  </si>
  <si>
    <t>Ostatní přijaté vratky transferu</t>
  </si>
  <si>
    <t>Přijaté dary na pořízení dlouhodobého majetku</t>
  </si>
  <si>
    <t>Nedaňové příjmy</t>
  </si>
  <si>
    <t>Kapitálové příjmy</t>
  </si>
  <si>
    <t xml:space="preserve"> v Kč</t>
  </si>
  <si>
    <t>Přijaté dotace</t>
  </si>
  <si>
    <t>Třída 1</t>
  </si>
  <si>
    <t>Třída 2</t>
  </si>
  <si>
    <t>Třída 3</t>
  </si>
  <si>
    <t>Třída 4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</si>
</sst>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</numFmts>
  <fonts count="31">
    <font>
      <sz val="10"/>
      <name val="Arial"/>
      <family val="0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name val="Arial CE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6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.5"/>
      <name val="Arial CE"/>
      <family val="0"/>
    </font>
    <font>
      <b/>
      <sz val="1.25"/>
      <name val="Arial CE"/>
      <family val="0"/>
    </font>
    <font>
      <sz val="1.25"/>
      <name val="Arial CE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7"/>
      <name val="Arial CE"/>
      <family val="0"/>
    </font>
    <font>
      <sz val="12"/>
      <name val="Arial CE"/>
      <family val="0"/>
    </font>
    <font>
      <sz val="14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>
      <alignment/>
      <protection/>
    </xf>
    <xf numFmtId="9" fontId="0" fillId="0" borderId="0">
      <alignment/>
      <protection/>
    </xf>
    <xf numFmtId="0" fontId="1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" fontId="3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/>
    </xf>
    <xf numFmtId="2" fontId="2" fillId="0" borderId="0" xfId="0" applyAlignment="1">
      <alignment horizontal="center"/>
    </xf>
    <xf numFmtId="2" fontId="3" fillId="0" borderId="0" xfId="0" applyAlignment="1">
      <alignment horizontal="center"/>
    </xf>
    <xf numFmtId="0" fontId="6" fillId="0" borderId="0" xfId="0" applyAlignment="1">
      <alignment/>
    </xf>
    <xf numFmtId="0" fontId="5" fillId="0" borderId="0" xfId="0" applyAlignment="1">
      <alignment horizontal="center"/>
    </xf>
    <xf numFmtId="9" fontId="0" fillId="0" borderId="0" xfId="0" applyAlignment="1">
      <alignment/>
    </xf>
    <xf numFmtId="0" fontId="8" fillId="2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1" fontId="3" fillId="0" borderId="0" xfId="0" applyFont="1" applyAlignment="1">
      <alignment horizontal="center"/>
    </xf>
    <xf numFmtId="1" fontId="3" fillId="0" borderId="2" xfId="0" applyFont="1" applyAlignment="1">
      <alignment horizontal="center"/>
    </xf>
    <xf numFmtId="1" fontId="3" fillId="0" borderId="3" xfId="0" applyFont="1" applyBorder="1" applyAlignment="1">
      <alignment horizontal="center"/>
    </xf>
    <xf numFmtId="1" fontId="3" fillId="0" borderId="4" xfId="0" applyFont="1" applyBorder="1" applyAlignment="1">
      <alignment horizontal="center"/>
    </xf>
    <xf numFmtId="173" fontId="4" fillId="0" borderId="0" xfId="0" applyFill="1" applyAlignment="1">
      <alignment/>
    </xf>
    <xf numFmtId="2" fontId="3" fillId="0" borderId="4" xfId="0" applyFont="1" applyAlignment="1">
      <alignment horizontal="center"/>
    </xf>
    <xf numFmtId="43" fontId="0" fillId="0" borderId="0" xfId="16">
      <alignment/>
      <protection/>
    </xf>
    <xf numFmtId="0" fontId="0" fillId="0" borderId="0" xfId="0" applyBorder="1" applyAlignment="1">
      <alignment/>
    </xf>
    <xf numFmtId="43" fontId="1" fillId="0" borderId="0" xfId="16" applyFont="1" applyBorder="1">
      <alignment/>
      <protection/>
    </xf>
    <xf numFmtId="0" fontId="1" fillId="0" borderId="0" xfId="0" applyFont="1" applyBorder="1" applyAlignment="1">
      <alignment horizontal="center"/>
    </xf>
    <xf numFmtId="44" fontId="0" fillId="0" borderId="0" xfId="19" applyBorder="1">
      <alignment/>
      <protection/>
    </xf>
    <xf numFmtId="44" fontId="0" fillId="0" borderId="0" xfId="0" applyNumberFormat="1" applyBorder="1" applyAlignment="1">
      <alignment/>
    </xf>
    <xf numFmtId="166" fontId="0" fillId="0" borderId="0" xfId="19" applyNumberFormat="1" applyBorder="1">
      <alignment/>
      <protection/>
    </xf>
    <xf numFmtId="182" fontId="0" fillId="0" borderId="0" xfId="16" applyNumberFormat="1">
      <alignment/>
      <protection/>
    </xf>
    <xf numFmtId="18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84" fontId="0" fillId="0" borderId="0" xfId="16" applyNumberFormat="1">
      <alignment/>
      <protection/>
    </xf>
    <xf numFmtId="2" fontId="3" fillId="0" borderId="0" xfId="0" applyFont="1" applyBorder="1" applyAlignment="1">
      <alignment horizontal="center"/>
    </xf>
    <xf numFmtId="0" fontId="4" fillId="0" borderId="0" xfId="0" applyFill="1" applyBorder="1" applyAlignment="1">
      <alignment/>
    </xf>
    <xf numFmtId="184" fontId="0" fillId="0" borderId="0" xfId="16" applyNumberFormat="1" applyFill="1" applyBorder="1">
      <alignment/>
      <protection/>
    </xf>
    <xf numFmtId="43" fontId="0" fillId="0" borderId="0" xfId="16" applyFill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8" fillId="0" borderId="5" xfId="0" applyFont="1" applyAlignment="1">
      <alignment horizontal="center"/>
    </xf>
    <xf numFmtId="1" fontId="18" fillId="0" borderId="3" xfId="0" applyFont="1" applyAlignment="1">
      <alignment horizontal="center"/>
    </xf>
    <xf numFmtId="2" fontId="3" fillId="0" borderId="0" xfId="0" applyFont="1" applyBorder="1" applyAlignment="1">
      <alignment horizontal="center" vertical="center"/>
    </xf>
    <xf numFmtId="1" fontId="3" fillId="3" borderId="6" xfId="0" applyFont="1" applyFill="1" applyBorder="1" applyAlignment="1">
      <alignment horizontal="center" vertical="center"/>
    </xf>
    <xf numFmtId="1" fontId="3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18" fillId="0" borderId="16" xfId="0" applyFont="1" applyBorder="1" applyAlignment="1">
      <alignment horizontal="left" vertical="center"/>
    </xf>
    <xf numFmtId="0" fontId="4" fillId="0" borderId="1" xfId="0" applyBorder="1" applyAlignment="1">
      <alignment/>
    </xf>
    <xf numFmtId="1" fontId="3" fillId="0" borderId="2" xfId="0" applyBorder="1" applyAlignment="1">
      <alignment horizontal="center"/>
    </xf>
    <xf numFmtId="185" fontId="18" fillId="0" borderId="6" xfId="16" applyNumberFormat="1" applyFont="1" applyBorder="1" applyAlignment="1">
      <alignment vertical="center"/>
      <protection/>
    </xf>
    <xf numFmtId="185" fontId="18" fillId="0" borderId="18" xfId="16" applyNumberFormat="1" applyFont="1" applyBorder="1" applyAlignment="1">
      <alignment horizontal="right" vertical="center"/>
      <protection/>
    </xf>
    <xf numFmtId="185" fontId="4" fillId="0" borderId="9" xfId="16" applyNumberFormat="1" applyFont="1" applyBorder="1" applyAlignment="1">
      <alignment vertical="center"/>
      <protection/>
    </xf>
    <xf numFmtId="185" fontId="4" fillId="0" borderId="12" xfId="16" applyNumberFormat="1" applyFont="1" applyBorder="1" applyAlignment="1">
      <alignment vertical="center"/>
      <protection/>
    </xf>
    <xf numFmtId="185" fontId="18" fillId="0" borderId="19" xfId="16" applyNumberFormat="1" applyFont="1" applyBorder="1" applyAlignment="1">
      <alignment vertical="center"/>
      <protection/>
    </xf>
    <xf numFmtId="185" fontId="18" fillId="0" borderId="20" xfId="16" applyNumberFormat="1" applyFont="1" applyBorder="1" applyAlignment="1">
      <alignment vertical="center"/>
      <protection/>
    </xf>
    <xf numFmtId="0" fontId="7" fillId="0" borderId="0" xfId="0" applyFill="1" applyAlignment="1">
      <alignment/>
    </xf>
    <xf numFmtId="1" fontId="20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85" fontId="18" fillId="0" borderId="21" xfId="16" applyNumberFormat="1" applyFont="1" applyBorder="1" applyAlignment="1">
      <alignment vertical="center"/>
      <protection/>
    </xf>
    <xf numFmtId="185" fontId="18" fillId="0" borderId="15" xfId="16" applyNumberFormat="1" applyFont="1" applyBorder="1" applyAlignment="1">
      <alignment vertical="center"/>
      <protection/>
    </xf>
    <xf numFmtId="0" fontId="4" fillId="0" borderId="4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3" fontId="0" fillId="0" borderId="0" xfId="16" applyNumberFormat="1" applyFill="1" applyBorder="1">
      <alignment/>
      <protection/>
    </xf>
    <xf numFmtId="44" fontId="0" fillId="0" borderId="0" xfId="19" applyFill="1" applyBorder="1">
      <alignment/>
      <protection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0" fillId="0" borderId="0" xfId="16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4" fontId="1" fillId="0" borderId="0" xfId="19" applyFont="1" applyFill="1" applyBorder="1">
      <alignment/>
      <protection/>
    </xf>
    <xf numFmtId="44" fontId="17" fillId="0" borderId="0" xfId="19" applyFont="1" applyFill="1" applyBorder="1">
      <alignment/>
      <protection/>
    </xf>
    <xf numFmtId="2" fontId="3" fillId="0" borderId="22" xfId="0" applyFont="1" applyBorder="1" applyAlignment="1">
      <alignment horizontal="center"/>
    </xf>
    <xf numFmtId="0" fontId="4" fillId="0" borderId="14" xfId="0" applyFont="1" applyAlignment="1">
      <alignment vertical="center"/>
    </xf>
    <xf numFmtId="0" fontId="4" fillId="0" borderId="5" xfId="0" applyFont="1" applyAlignment="1">
      <alignment vertical="center"/>
    </xf>
    <xf numFmtId="0" fontId="4" fillId="0" borderId="1" xfId="0" applyFont="1" applyAlignment="1">
      <alignment vertical="center"/>
    </xf>
    <xf numFmtId="0" fontId="18" fillId="0" borderId="5" xfId="0" applyFont="1" applyAlignment="1">
      <alignment horizontal="center" vertical="center"/>
    </xf>
    <xf numFmtId="1" fontId="3" fillId="0" borderId="8" xfId="0" applyFont="1" applyAlignment="1">
      <alignment horizontal="center" vertical="center"/>
    </xf>
    <xf numFmtId="1" fontId="3" fillId="0" borderId="3" xfId="0" applyFont="1" applyAlignment="1">
      <alignment horizontal="center" vertical="center"/>
    </xf>
    <xf numFmtId="1" fontId="3" fillId="0" borderId="0" xfId="0" applyFont="1" applyAlignment="1">
      <alignment horizontal="center" vertical="center"/>
    </xf>
    <xf numFmtId="1" fontId="18" fillId="0" borderId="3" xfId="0" applyFont="1" applyAlignment="1">
      <alignment horizontal="center" vertical="center"/>
    </xf>
    <xf numFmtId="1" fontId="4" fillId="0" borderId="8" xfId="0" applyFont="1" applyAlignment="1">
      <alignment horizontal="center" vertical="center"/>
    </xf>
    <xf numFmtId="1" fontId="4" fillId="0" borderId="4" xfId="0" applyFont="1" applyAlignment="1">
      <alignment horizontal="center" vertical="center"/>
    </xf>
    <xf numFmtId="1" fontId="3" fillId="0" borderId="2" xfId="0" applyFont="1" applyAlignment="1">
      <alignment horizontal="center" vertical="center"/>
    </xf>
    <xf numFmtId="1" fontId="3" fillId="0" borderId="3" xfId="0" applyFont="1" applyBorder="1" applyAlignment="1">
      <alignment horizontal="center" vertical="center"/>
    </xf>
    <xf numFmtId="2" fontId="3" fillId="0" borderId="4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85" fontId="18" fillId="0" borderId="18" xfId="16" applyNumberFormat="1" applyFont="1" applyBorder="1" applyAlignment="1">
      <alignment vertical="center"/>
      <protection/>
    </xf>
    <xf numFmtId="0" fontId="4" fillId="0" borderId="2" xfId="0" applyFont="1" applyBorder="1" applyAlignment="1">
      <alignment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174" fontId="15" fillId="0" borderId="26" xfId="16" applyNumberFormat="1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9" fillId="4" borderId="26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182" fontId="4" fillId="0" borderId="15" xfId="16" applyNumberFormat="1" applyFont="1" applyBorder="1" applyAlignment="1">
      <alignment vertical="center"/>
      <protection/>
    </xf>
    <xf numFmtId="182" fontId="4" fillId="0" borderId="9" xfId="16" applyNumberFormat="1" applyFont="1" applyBorder="1" applyAlignment="1">
      <alignment vertical="center"/>
      <protection/>
    </xf>
    <xf numFmtId="182" fontId="4" fillId="0" borderId="29" xfId="16" applyNumberFormat="1" applyFont="1" applyBorder="1" applyAlignment="1">
      <alignment vertical="center"/>
      <protection/>
    </xf>
    <xf numFmtId="174" fontId="15" fillId="0" borderId="25" xfId="16" applyNumberFormat="1" applyFont="1" applyBorder="1" applyAlignment="1">
      <alignment horizontal="center" vertical="center"/>
      <protection/>
    </xf>
    <xf numFmtId="174" fontId="15" fillId="0" borderId="4" xfId="16" applyNumberFormat="1" applyFont="1" applyBorder="1" applyAlignment="1">
      <alignment horizontal="center" vertical="center"/>
      <protection/>
    </xf>
    <xf numFmtId="9" fontId="0" fillId="0" borderId="0" xfId="20">
      <alignment/>
      <protection/>
    </xf>
    <xf numFmtId="0" fontId="4" fillId="0" borderId="31" xfId="0" applyFont="1" applyBorder="1" applyAlignment="1">
      <alignment vertical="center"/>
    </xf>
    <xf numFmtId="185" fontId="4" fillId="0" borderId="21" xfId="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31" xfId="0" applyNumberFormat="1" applyFont="1" applyBorder="1" applyAlignment="1">
      <alignment/>
    </xf>
    <xf numFmtId="185" fontId="4" fillId="0" borderId="9" xfId="0" applyNumberFormat="1" applyFont="1" applyBorder="1" applyAlignment="1">
      <alignment/>
    </xf>
    <xf numFmtId="185" fontId="4" fillId="0" borderId="32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85" fontId="4" fillId="0" borderId="17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4" xfId="0" applyNumberFormat="1" applyFont="1" applyBorder="1" applyAlignment="1">
      <alignment/>
    </xf>
    <xf numFmtId="185" fontId="4" fillId="0" borderId="22" xfId="0" applyNumberFormat="1" applyFont="1" applyBorder="1" applyAlignment="1">
      <alignment/>
    </xf>
    <xf numFmtId="185" fontId="4" fillId="0" borderId="8" xfId="0" applyNumberFormat="1" applyFont="1" applyBorder="1" applyAlignment="1">
      <alignment/>
    </xf>
    <xf numFmtId="185" fontId="4" fillId="0" borderId="3" xfId="0" applyNumberFormat="1" applyFont="1" applyBorder="1" applyAlignment="1">
      <alignment/>
    </xf>
    <xf numFmtId="185" fontId="4" fillId="0" borderId="33" xfId="0" applyNumberFormat="1" applyFont="1" applyBorder="1" applyAlignment="1">
      <alignment/>
    </xf>
    <xf numFmtId="185" fontId="4" fillId="0" borderId="34" xfId="0" applyNumberFormat="1" applyFont="1" applyBorder="1" applyAlignment="1">
      <alignment/>
    </xf>
    <xf numFmtId="10" fontId="18" fillId="0" borderId="18" xfId="20" applyNumberFormat="1" applyFont="1" applyBorder="1" applyAlignment="1">
      <alignment horizontal="center" vertical="center"/>
      <protection/>
    </xf>
    <xf numFmtId="10" fontId="4" fillId="0" borderId="32" xfId="20" applyNumberFormat="1" applyFont="1" applyBorder="1" applyAlignment="1">
      <alignment horizontal="center" vertical="center"/>
      <protection/>
    </xf>
    <xf numFmtId="10" fontId="4" fillId="0" borderId="17" xfId="20" applyNumberFormat="1" applyFont="1" applyBorder="1" applyAlignment="1">
      <alignment horizontal="center" vertical="center"/>
      <protection/>
    </xf>
    <xf numFmtId="10" fontId="18" fillId="0" borderId="19" xfId="20" applyNumberFormat="1" applyFont="1" applyBorder="1" applyAlignment="1">
      <alignment horizontal="center" vertical="center"/>
      <protection/>
    </xf>
    <xf numFmtId="10" fontId="4" fillId="0" borderId="12" xfId="20" applyNumberFormat="1" applyFont="1" applyBorder="1" applyAlignment="1">
      <alignment horizontal="center" vertical="center"/>
      <protection/>
    </xf>
    <xf numFmtId="10" fontId="4" fillId="0" borderId="9" xfId="20" applyNumberFormat="1" applyFont="1" applyBorder="1" applyAlignment="1">
      <alignment horizontal="center" vertical="center"/>
      <protection/>
    </xf>
    <xf numFmtId="10" fontId="4" fillId="0" borderId="22" xfId="20" applyNumberFormat="1" applyFont="1" applyBorder="1" applyAlignment="1">
      <alignment horizontal="center" vertical="center"/>
      <protection/>
    </xf>
    <xf numFmtId="10" fontId="4" fillId="0" borderId="19" xfId="20" applyNumberFormat="1" applyFont="1" applyBorder="1" applyAlignment="1">
      <alignment horizontal="center" vertical="center"/>
      <protection/>
    </xf>
    <xf numFmtId="10" fontId="15" fillId="0" borderId="24" xfId="20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43" fontId="27" fillId="0" borderId="0" xfId="16" applyFont="1" applyFill="1">
      <alignment/>
      <protection/>
    </xf>
    <xf numFmtId="174" fontId="17" fillId="0" borderId="4" xfId="16" applyNumberFormat="1" applyFont="1" applyBorder="1" applyAlignment="1">
      <alignment horizontal="center" vertical="center"/>
      <protection/>
    </xf>
    <xf numFmtId="4" fontId="0" fillId="0" borderId="2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4" xfId="0" applyNumberFormat="1" applyBorder="1" applyAlignment="1">
      <alignment/>
    </xf>
    <xf numFmtId="174" fontId="17" fillId="0" borderId="11" xfId="16" applyNumberFormat="1" applyFont="1" applyBorder="1" applyAlignment="1">
      <alignment horizontal="center" vertical="center"/>
      <protection/>
    </xf>
    <xf numFmtId="4" fontId="0" fillId="0" borderId="18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7" xfId="0" applyNumberFormat="1" applyBorder="1" applyAlignment="1">
      <alignment/>
    </xf>
    <xf numFmtId="174" fontId="17" fillId="0" borderId="22" xfId="16" applyNumberFormat="1" applyFont="1" applyBorder="1" applyAlignment="1">
      <alignment horizontal="center" vertical="center"/>
      <protection/>
    </xf>
    <xf numFmtId="4" fontId="0" fillId="0" borderId="6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2" xfId="0" applyNumberFormat="1" applyBorder="1" applyAlignment="1">
      <alignment/>
    </xf>
    <xf numFmtId="185" fontId="4" fillId="0" borderId="20" xfId="0" applyNumberFormat="1" applyFont="1" applyBorder="1" applyAlignment="1">
      <alignment/>
    </xf>
    <xf numFmtId="185" fontId="4" fillId="0" borderId="6" xfId="0" applyNumberFormat="1" applyFont="1" applyBorder="1" applyAlignment="1">
      <alignment/>
    </xf>
    <xf numFmtId="185" fontId="4" fillId="0" borderId="18" xfId="0" applyNumberFormat="1" applyFont="1" applyBorder="1" applyAlignment="1">
      <alignment/>
    </xf>
    <xf numFmtId="10" fontId="4" fillId="0" borderId="18" xfId="20" applyNumberFormat="1" applyFont="1" applyBorder="1" applyAlignment="1">
      <alignment horizontal="center" vertical="center"/>
      <protection/>
    </xf>
    <xf numFmtId="10" fontId="4" fillId="0" borderId="35" xfId="20" applyNumberFormat="1" applyFont="1" applyBorder="1" applyAlignment="1">
      <alignment horizontal="center" vertical="center"/>
      <protection/>
    </xf>
    <xf numFmtId="10" fontId="4" fillId="0" borderId="36" xfId="20" applyNumberFormat="1" applyFont="1" applyBorder="1" applyAlignment="1">
      <alignment horizontal="center" vertical="center"/>
      <protection/>
    </xf>
    <xf numFmtId="10" fontId="4" fillId="0" borderId="37" xfId="20" applyNumberFormat="1" applyFont="1" applyBorder="1" applyAlignment="1">
      <alignment horizontal="center" vertical="center"/>
      <protection/>
    </xf>
    <xf numFmtId="10" fontId="4" fillId="0" borderId="38" xfId="20" applyNumberFormat="1" applyFont="1" applyBorder="1" applyAlignment="1">
      <alignment horizontal="center" vertical="center"/>
      <protection/>
    </xf>
    <xf numFmtId="10" fontId="4" fillId="0" borderId="15" xfId="20" applyNumberFormat="1" applyFont="1" applyBorder="1" applyAlignment="1">
      <alignment horizontal="center" vertical="center"/>
      <protection/>
    </xf>
    <xf numFmtId="10" fontId="4" fillId="0" borderId="29" xfId="20" applyNumberFormat="1" applyFont="1" applyBorder="1" applyAlignment="1">
      <alignment horizontal="center" vertical="center"/>
      <protection/>
    </xf>
    <xf numFmtId="10" fontId="15" fillId="0" borderId="26" xfId="20" applyNumberFormat="1" applyFont="1" applyBorder="1" applyAlignment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1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Přehled příjmů podle zdrojů</a:t>
            </a:r>
          </a:p>
        </c:rich>
      </c:tx>
      <c:layout/>
      <c:spPr>
        <a:noFill/>
        <a:ln>
          <a:noFill/>
        </a:ln>
      </c:spPr>
    </c:title>
    <c:view3D>
      <c:rotX val="12"/>
      <c:rotY val="22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Příjmy_par_pol!#REF!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Příjmy_par_pol!#REF!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Příjmy_par_pol!#REF!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Příjmy_par_pol!#REF!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301854"/>
        <c:axId val="36954639"/>
        <c:axId val="64156296"/>
      </c:bar3DChart>
      <c:cat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Zdroj příjmů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6301854"/>
        <c:crossesAt val="1"/>
        <c:crossBetween val="between"/>
        <c:dispUnits/>
      </c:valAx>
      <c:serAx>
        <c:axId val="6415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95463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Přehled příjmů podle jejich druhů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view3D>
      <c:rotX val="17"/>
      <c:rotY val="17"/>
      <c:depthPercent val="100"/>
      <c:rAngAx val="0"/>
      <c:perspective val="30"/>
    </c:view3D>
    <c:plotArea>
      <c:layout>
        <c:manualLayout>
          <c:xMode val="edge"/>
          <c:yMode val="edge"/>
          <c:x val="0.04025"/>
          <c:y val="0.0805"/>
          <c:w val="0.95975"/>
          <c:h val="0.9195"/>
        </c:manualLayout>
      </c:layout>
      <c:bar3DChart>
        <c:barDir val="col"/>
        <c:grouping val="standard"/>
        <c:varyColors val="0"/>
        <c:ser>
          <c:idx val="0"/>
          <c:order val="0"/>
          <c:tx>
            <c:v>Upravený rozpočet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cat>
            <c:strRef>
              <c:f>'Příjmy podle položek'!$C$51:$C$54</c:f>
              <c:strCache/>
            </c:strRef>
          </c:cat>
          <c:val>
            <c:numRef>
              <c:f>'Příjmy podle položek'!$E$51:$E$54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Skutečnost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podle položek'!$C$51:$C$54</c:f>
              <c:strCache/>
            </c:strRef>
          </c:cat>
          <c:val>
            <c:numRef>
              <c:f>'Příjmy podle položek'!$F$51:$F$54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0535753"/>
        <c:axId val="29277458"/>
        <c:axId val="62170531"/>
      </c:bar3DChart>
      <c:catAx>
        <c:axId val="405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Druh příjmů</a:t>
                </a:r>
              </a:p>
            </c:rich>
          </c:tx>
          <c:layout>
            <c:manualLayout>
              <c:xMode val="factor"/>
              <c:yMode val="factor"/>
              <c:x val="0.0795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535753"/>
        <c:crossesAt val="1"/>
        <c:crossBetween val="between"/>
        <c:dispUnits/>
      </c:valAx>
      <c:ser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88475"/>
              <c:y val="-0.7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774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85725</xdr:rowOff>
    </xdr:from>
    <xdr:to>
      <xdr:col>7</xdr:col>
      <xdr:colOff>0</xdr:colOff>
      <xdr:row>66</xdr:row>
      <xdr:rowOff>0</xdr:rowOff>
    </xdr:to>
    <xdr:graphicFrame>
      <xdr:nvGraphicFramePr>
        <xdr:cNvPr id="1" name="Chart 5"/>
        <xdr:cNvGraphicFramePr/>
      </xdr:nvGraphicFramePr>
      <xdr:xfrm>
        <a:off x="9829800" y="10020300"/>
        <a:ext cx="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55</xdr:row>
      <xdr:rowOff>66675</xdr:rowOff>
    </xdr:from>
    <xdr:to>
      <xdr:col>5</xdr:col>
      <xdr:colOff>314325</xdr:colOff>
      <xdr:row>82</xdr:row>
      <xdr:rowOff>9525</xdr:rowOff>
    </xdr:to>
    <xdr:graphicFrame>
      <xdr:nvGraphicFramePr>
        <xdr:cNvPr id="1" name="Chart 3"/>
        <xdr:cNvGraphicFramePr/>
      </xdr:nvGraphicFramePr>
      <xdr:xfrm>
        <a:off x="2028825" y="11334750"/>
        <a:ext cx="67818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6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0.00390625" style="2" customWidth="1"/>
    <col min="3" max="3" width="10.140625" style="2" customWidth="1"/>
    <col min="4" max="4" width="66.140625" style="0" customWidth="1"/>
    <col min="5" max="6" width="19.28125" style="31" customWidth="1"/>
    <col min="7" max="7" width="19.28125" style="28" customWidth="1"/>
    <col min="8" max="8" width="11.421875" style="0" customWidth="1"/>
  </cols>
  <sheetData>
    <row r="3" spans="2:8" ht="23.25">
      <c r="B3" s="175" t="s">
        <v>70</v>
      </c>
      <c r="C3" s="176"/>
      <c r="D3" s="176"/>
      <c r="E3" s="176"/>
      <c r="F3" s="176"/>
      <c r="G3" s="176"/>
      <c r="H3" s="177"/>
    </row>
    <row r="4" spans="2:8" ht="15">
      <c r="B4" s="13"/>
      <c r="C4" s="13"/>
      <c r="D4" s="13"/>
      <c r="E4" s="13"/>
      <c r="F4" s="13"/>
      <c r="G4" s="13"/>
      <c r="H4" s="10"/>
    </row>
    <row r="5" spans="2:8" ht="20.25" customHeight="1">
      <c r="B5" s="178" t="s">
        <v>27</v>
      </c>
      <c r="C5" s="177"/>
      <c r="D5" s="177"/>
      <c r="E5" s="177"/>
      <c r="F5" s="177"/>
      <c r="G5" s="177"/>
      <c r="H5" s="177"/>
    </row>
    <row r="6" ht="21" customHeight="1" thickBot="1"/>
    <row r="7" spans="2:8" ht="15.75" customHeight="1">
      <c r="B7" s="87"/>
      <c r="C7" s="88"/>
      <c r="D7" s="89"/>
      <c r="E7" s="90" t="s">
        <v>45</v>
      </c>
      <c r="F7" s="90" t="s">
        <v>25</v>
      </c>
      <c r="G7" s="173" t="s">
        <v>50</v>
      </c>
      <c r="H7" s="179" t="s">
        <v>46</v>
      </c>
    </row>
    <row r="8" spans="2:8" ht="15.75" customHeight="1">
      <c r="B8" s="91" t="s">
        <v>32</v>
      </c>
      <c r="C8" s="92" t="s">
        <v>26</v>
      </c>
      <c r="D8" s="93" t="s">
        <v>0</v>
      </c>
      <c r="E8" s="94" t="s">
        <v>47</v>
      </c>
      <c r="F8" s="94" t="s">
        <v>49</v>
      </c>
      <c r="G8" s="174"/>
      <c r="H8" s="174"/>
    </row>
    <row r="9" spans="2:8" ht="15.75" customHeight="1" thickBot="1">
      <c r="B9" s="95"/>
      <c r="C9" s="96"/>
      <c r="D9" s="97"/>
      <c r="E9" s="98" t="s">
        <v>48</v>
      </c>
      <c r="F9" s="98" t="s">
        <v>48</v>
      </c>
      <c r="G9" s="40" t="s">
        <v>48</v>
      </c>
      <c r="H9" s="99" t="s">
        <v>1</v>
      </c>
    </row>
    <row r="10" spans="2:8" ht="15.75" customHeight="1">
      <c r="B10" s="68" t="s">
        <v>37</v>
      </c>
      <c r="C10" s="41"/>
      <c r="D10" s="42"/>
      <c r="E10" s="61">
        <f>SUM(E11:E26)</f>
        <v>126369</v>
      </c>
      <c r="F10" s="61">
        <f>SUM(F11:F26)</f>
        <v>167678</v>
      </c>
      <c r="G10" s="62">
        <f>SUM(G11:G26)</f>
        <v>168292.23274</v>
      </c>
      <c r="H10" s="139">
        <f aca="true" t="shared" si="0" ref="H10:H28">G10/F10</f>
        <v>1.003663168334546</v>
      </c>
    </row>
    <row r="11" spans="1:8" ht="15.75" customHeight="1">
      <c r="A11" s="3"/>
      <c r="B11" s="43"/>
      <c r="C11" s="44">
        <v>1122</v>
      </c>
      <c r="D11" s="45" t="s">
        <v>40</v>
      </c>
      <c r="E11" s="124">
        <v>7166</v>
      </c>
      <c r="F11" s="125">
        <v>8123</v>
      </c>
      <c r="G11" s="126">
        <v>8122.921</v>
      </c>
      <c r="H11" s="140">
        <f t="shared" si="0"/>
        <v>0.9999902745291149</v>
      </c>
    </row>
    <row r="12" spans="1:8" ht="15.75" customHeight="1">
      <c r="A12" s="3"/>
      <c r="B12" s="43"/>
      <c r="C12" s="44">
        <v>1341</v>
      </c>
      <c r="D12" s="45" t="s">
        <v>4</v>
      </c>
      <c r="E12" s="127">
        <v>760</v>
      </c>
      <c r="F12" s="128">
        <v>760</v>
      </c>
      <c r="G12" s="129">
        <v>801.014</v>
      </c>
      <c r="H12" s="140">
        <f t="shared" si="0"/>
        <v>1.0539657894736842</v>
      </c>
    </row>
    <row r="13" spans="1:8" ht="15.75" customHeight="1">
      <c r="A13" s="3"/>
      <c r="B13" s="46"/>
      <c r="C13" s="44">
        <v>1342</v>
      </c>
      <c r="D13" s="47" t="s">
        <v>30</v>
      </c>
      <c r="E13" s="127">
        <v>1</v>
      </c>
      <c r="F13" s="128">
        <v>1</v>
      </c>
      <c r="G13" s="129">
        <v>0.12</v>
      </c>
      <c r="H13" s="140">
        <f t="shared" si="0"/>
        <v>0.12</v>
      </c>
    </row>
    <row r="14" spans="1:8" ht="15.75" customHeight="1">
      <c r="A14" s="3"/>
      <c r="B14" s="43"/>
      <c r="C14" s="44">
        <v>1343</v>
      </c>
      <c r="D14" s="45" t="s">
        <v>5</v>
      </c>
      <c r="E14" s="127">
        <v>870</v>
      </c>
      <c r="F14" s="128">
        <v>820</v>
      </c>
      <c r="G14" s="129">
        <v>859.048</v>
      </c>
      <c r="H14" s="140">
        <f t="shared" si="0"/>
        <v>1.047619512195122</v>
      </c>
    </row>
    <row r="15" spans="1:8" ht="15.75" customHeight="1">
      <c r="A15" s="3"/>
      <c r="B15" s="43"/>
      <c r="C15" s="44">
        <v>1344</v>
      </c>
      <c r="D15" s="45" t="s">
        <v>39</v>
      </c>
      <c r="E15" s="127">
        <v>7</v>
      </c>
      <c r="F15" s="128">
        <v>81</v>
      </c>
      <c r="G15" s="129">
        <v>82.019</v>
      </c>
      <c r="H15" s="140">
        <f t="shared" si="0"/>
        <v>1.0125802469135803</v>
      </c>
    </row>
    <row r="16" spans="1:8" ht="15.75" customHeight="1">
      <c r="A16" s="3"/>
      <c r="B16" s="43"/>
      <c r="C16" s="44">
        <v>1345</v>
      </c>
      <c r="D16" s="45" t="s">
        <v>41</v>
      </c>
      <c r="E16" s="127">
        <v>60</v>
      </c>
      <c r="F16" s="128">
        <v>250</v>
      </c>
      <c r="G16" s="129">
        <v>229.592</v>
      </c>
      <c r="H16" s="140">
        <f t="shared" si="0"/>
        <v>0.9183680000000001</v>
      </c>
    </row>
    <row r="17" spans="1:8" ht="15.75" customHeight="1">
      <c r="A17" s="3"/>
      <c r="B17" s="43"/>
      <c r="C17" s="44">
        <v>1347</v>
      </c>
      <c r="D17" s="45" t="s">
        <v>38</v>
      </c>
      <c r="E17" s="127">
        <v>890</v>
      </c>
      <c r="F17" s="128">
        <v>1300</v>
      </c>
      <c r="G17" s="129">
        <v>1242.898</v>
      </c>
      <c r="H17" s="140">
        <f t="shared" si="0"/>
        <v>0.9560753846153845</v>
      </c>
    </row>
    <row r="18" spans="1:8" ht="15.75" customHeight="1">
      <c r="A18" s="3"/>
      <c r="B18" s="43"/>
      <c r="C18" s="44">
        <v>1351</v>
      </c>
      <c r="D18" s="47" t="s">
        <v>42</v>
      </c>
      <c r="E18" s="127">
        <v>515</v>
      </c>
      <c r="F18" s="128">
        <v>815</v>
      </c>
      <c r="G18" s="129">
        <v>814.33306</v>
      </c>
      <c r="H18" s="140">
        <f t="shared" si="0"/>
        <v>0.9991816687116565</v>
      </c>
    </row>
    <row r="19" spans="1:8" ht="15.75" customHeight="1">
      <c r="A19" s="3"/>
      <c r="B19" s="43"/>
      <c r="C19" s="44">
        <v>1361</v>
      </c>
      <c r="D19" s="45" t="s">
        <v>3</v>
      </c>
      <c r="E19" s="127">
        <v>1830</v>
      </c>
      <c r="F19" s="128">
        <v>1884</v>
      </c>
      <c r="G19" s="129">
        <v>2476.43</v>
      </c>
      <c r="H19" s="140">
        <f t="shared" si="0"/>
        <v>1.3144532908704882</v>
      </c>
    </row>
    <row r="20" spans="1:8" ht="15.75" customHeight="1">
      <c r="A20" s="3"/>
      <c r="B20" s="43"/>
      <c r="C20" s="44">
        <v>2460</v>
      </c>
      <c r="D20" s="45" t="s">
        <v>55</v>
      </c>
      <c r="E20" s="127">
        <v>90</v>
      </c>
      <c r="F20" s="128">
        <v>90</v>
      </c>
      <c r="G20" s="129">
        <v>111.38</v>
      </c>
      <c r="H20" s="140">
        <f t="shared" si="0"/>
        <v>1.2375555555555555</v>
      </c>
    </row>
    <row r="21" spans="1:8" ht="15.75" customHeight="1">
      <c r="A21" s="3"/>
      <c r="B21" s="43"/>
      <c r="C21" s="44">
        <v>4111</v>
      </c>
      <c r="D21" s="45" t="s">
        <v>56</v>
      </c>
      <c r="E21" s="63">
        <v>0</v>
      </c>
      <c r="F21" s="128">
        <v>1056</v>
      </c>
      <c r="G21" s="129">
        <v>1055.9951</v>
      </c>
      <c r="H21" s="140">
        <f t="shared" si="0"/>
        <v>0.999995359848485</v>
      </c>
    </row>
    <row r="22" spans="1:8" ht="15.75" customHeight="1">
      <c r="A22" s="3"/>
      <c r="B22" s="43"/>
      <c r="C22" s="44">
        <v>4112</v>
      </c>
      <c r="D22" s="45" t="s">
        <v>34</v>
      </c>
      <c r="E22" s="127">
        <v>38771</v>
      </c>
      <c r="F22" s="128">
        <v>41608</v>
      </c>
      <c r="G22" s="129">
        <v>41608</v>
      </c>
      <c r="H22" s="140">
        <f t="shared" si="0"/>
        <v>1</v>
      </c>
    </row>
    <row r="23" spans="1:8" ht="15.75" customHeight="1">
      <c r="A23" s="3"/>
      <c r="B23" s="43"/>
      <c r="C23" s="44">
        <v>4116</v>
      </c>
      <c r="D23" s="45" t="s">
        <v>51</v>
      </c>
      <c r="E23" s="63">
        <v>0</v>
      </c>
      <c r="F23" s="128">
        <v>675</v>
      </c>
      <c r="G23" s="129">
        <v>675.042</v>
      </c>
      <c r="H23" s="140">
        <f t="shared" si="0"/>
        <v>1.0000622222222222</v>
      </c>
    </row>
    <row r="24" spans="1:8" ht="15.75" customHeight="1">
      <c r="A24" s="3"/>
      <c r="B24" s="43"/>
      <c r="C24" s="44">
        <v>4121</v>
      </c>
      <c r="D24" s="45" t="s">
        <v>52</v>
      </c>
      <c r="E24" s="127">
        <v>47111</v>
      </c>
      <c r="F24" s="128">
        <v>47532</v>
      </c>
      <c r="G24" s="129">
        <v>47530.339</v>
      </c>
      <c r="H24" s="140">
        <f t="shared" si="0"/>
        <v>0.9999650551207607</v>
      </c>
    </row>
    <row r="25" spans="1:8" ht="15.75" customHeight="1">
      <c r="A25" s="3"/>
      <c r="B25" s="43"/>
      <c r="C25" s="44">
        <v>4131</v>
      </c>
      <c r="D25" s="45" t="s">
        <v>13</v>
      </c>
      <c r="E25" s="127">
        <v>28298</v>
      </c>
      <c r="F25" s="128">
        <v>31483</v>
      </c>
      <c r="G25" s="129">
        <v>31483.10158</v>
      </c>
      <c r="H25" s="140">
        <f t="shared" si="0"/>
        <v>1.0000032265031922</v>
      </c>
    </row>
    <row r="26" spans="1:8" ht="15.75" customHeight="1" thickBot="1">
      <c r="A26" s="3"/>
      <c r="B26" s="48"/>
      <c r="C26" s="49">
        <v>4221</v>
      </c>
      <c r="D26" s="50" t="s">
        <v>57</v>
      </c>
      <c r="E26" s="63">
        <v>0</v>
      </c>
      <c r="F26" s="130">
        <v>31200</v>
      </c>
      <c r="G26" s="131">
        <v>31200</v>
      </c>
      <c r="H26" s="140">
        <f t="shared" si="0"/>
        <v>1</v>
      </c>
    </row>
    <row r="27" spans="1:8" ht="15.75" customHeight="1">
      <c r="A27" s="3"/>
      <c r="B27" s="51">
        <v>1012</v>
      </c>
      <c r="C27" s="52"/>
      <c r="D27" s="53" t="s">
        <v>17</v>
      </c>
      <c r="E27" s="61">
        <f>SUM(E28)</f>
        <v>1460</v>
      </c>
      <c r="F27" s="61">
        <f>SUM(F28)</f>
        <v>1870</v>
      </c>
      <c r="G27" s="101">
        <f>SUM(G28)</f>
        <v>1996.1235</v>
      </c>
      <c r="H27" s="139">
        <f t="shared" si="0"/>
        <v>1.0674457219251337</v>
      </c>
    </row>
    <row r="28" spans="1:8" ht="15.75" customHeight="1" thickBot="1">
      <c r="A28" s="3"/>
      <c r="B28" s="48"/>
      <c r="C28" s="49">
        <v>2131</v>
      </c>
      <c r="D28" s="50" t="s">
        <v>7</v>
      </c>
      <c r="E28" s="132">
        <v>1460</v>
      </c>
      <c r="F28" s="133">
        <v>1870</v>
      </c>
      <c r="G28" s="134">
        <v>1996.1235</v>
      </c>
      <c r="H28" s="141">
        <f t="shared" si="0"/>
        <v>1.0674457219251337</v>
      </c>
    </row>
    <row r="29" spans="1:8" ht="15.75" customHeight="1">
      <c r="A29" s="3"/>
      <c r="B29" s="51">
        <v>2169</v>
      </c>
      <c r="C29" s="55"/>
      <c r="D29" s="56" t="s">
        <v>18</v>
      </c>
      <c r="E29" s="61">
        <f>SUM(E30)</f>
        <v>25</v>
      </c>
      <c r="F29" s="61">
        <f>SUM(F30)</f>
        <v>130</v>
      </c>
      <c r="G29" s="101">
        <f>SUM(G30)</f>
        <v>143</v>
      </c>
      <c r="H29" s="142">
        <f aca="true" t="shared" si="1" ref="H29:H36">G29/F29</f>
        <v>1.1</v>
      </c>
    </row>
    <row r="30" spans="1:8" ht="15.75" customHeight="1" thickBot="1">
      <c r="A30" s="3"/>
      <c r="B30" s="48"/>
      <c r="C30" s="49">
        <v>2210</v>
      </c>
      <c r="D30" s="57" t="s">
        <v>12</v>
      </c>
      <c r="E30" s="132">
        <v>25</v>
      </c>
      <c r="F30" s="133">
        <v>130</v>
      </c>
      <c r="G30" s="134">
        <v>143</v>
      </c>
      <c r="H30" s="143">
        <f t="shared" si="1"/>
        <v>1.1</v>
      </c>
    </row>
    <row r="31" spans="1:8" ht="15.75" customHeight="1">
      <c r="A31" s="3"/>
      <c r="B31" s="51">
        <v>3319</v>
      </c>
      <c r="C31" s="52"/>
      <c r="D31" s="53" t="s">
        <v>59</v>
      </c>
      <c r="E31" s="66">
        <f>SUM(E33:E34)</f>
        <v>0</v>
      </c>
      <c r="F31" s="61">
        <f>SUM(F33:F34)</f>
        <v>93</v>
      </c>
      <c r="G31" s="101">
        <f>SUM(G32:G34)</f>
        <v>92.8095</v>
      </c>
      <c r="H31" s="142">
        <f t="shared" si="1"/>
        <v>0.9979516129032258</v>
      </c>
    </row>
    <row r="32" spans="1:8" ht="15.75" customHeight="1">
      <c r="A32" s="3"/>
      <c r="B32" s="43"/>
      <c r="C32" s="44">
        <v>2229</v>
      </c>
      <c r="D32" s="123" t="s">
        <v>73</v>
      </c>
      <c r="E32" s="63">
        <v>0</v>
      </c>
      <c r="F32" s="128">
        <v>0</v>
      </c>
      <c r="G32" s="129">
        <v>0.0005</v>
      </c>
      <c r="H32" s="144" t="s">
        <v>9</v>
      </c>
    </row>
    <row r="33" spans="1:8" ht="15.75" customHeight="1">
      <c r="A33" s="3"/>
      <c r="B33" s="43"/>
      <c r="C33" s="44">
        <v>2321</v>
      </c>
      <c r="D33" s="123" t="s">
        <v>14</v>
      </c>
      <c r="E33" s="63">
        <v>0</v>
      </c>
      <c r="F33" s="128">
        <v>85</v>
      </c>
      <c r="G33" s="129">
        <v>85</v>
      </c>
      <c r="H33" s="140">
        <f>G33/F33</f>
        <v>1</v>
      </c>
    </row>
    <row r="34" spans="1:8" ht="15.75" customHeight="1" thickBot="1">
      <c r="A34" s="3"/>
      <c r="B34" s="48"/>
      <c r="C34" s="44">
        <v>3121</v>
      </c>
      <c r="D34" s="102" t="s">
        <v>74</v>
      </c>
      <c r="E34" s="63">
        <v>0</v>
      </c>
      <c r="F34" s="130">
        <v>8</v>
      </c>
      <c r="G34" s="131">
        <v>7.809</v>
      </c>
      <c r="H34" s="145">
        <f t="shared" si="1"/>
        <v>0.976125</v>
      </c>
    </row>
    <row r="35" spans="1:8" ht="15.75" customHeight="1">
      <c r="A35" s="3"/>
      <c r="B35" s="54">
        <v>3349</v>
      </c>
      <c r="C35" s="52"/>
      <c r="D35" s="53" t="s">
        <v>60</v>
      </c>
      <c r="E35" s="66">
        <f>SUM(E36)</f>
        <v>75</v>
      </c>
      <c r="F35" s="61">
        <f>SUM(F36)</f>
        <v>48</v>
      </c>
      <c r="G35" s="101">
        <f>SUM(G36)</f>
        <v>47.668</v>
      </c>
      <c r="H35" s="142">
        <f t="shared" si="1"/>
        <v>0.9930833333333333</v>
      </c>
    </row>
    <row r="36" spans="1:8" ht="15.75" customHeight="1" thickBot="1">
      <c r="A36" s="3"/>
      <c r="B36" s="48"/>
      <c r="C36" s="49">
        <v>2111</v>
      </c>
      <c r="D36" s="50" t="s">
        <v>6</v>
      </c>
      <c r="E36" s="135">
        <v>75</v>
      </c>
      <c r="F36" s="136">
        <v>48</v>
      </c>
      <c r="G36" s="130">
        <v>47.668</v>
      </c>
      <c r="H36" s="141">
        <f t="shared" si="1"/>
        <v>0.9930833333333333</v>
      </c>
    </row>
    <row r="37" spans="1:8" ht="15.75" customHeight="1">
      <c r="A37" s="3"/>
      <c r="B37" s="54">
        <v>3519</v>
      </c>
      <c r="C37" s="55"/>
      <c r="D37" s="56" t="s">
        <v>61</v>
      </c>
      <c r="E37" s="66">
        <f>SUM(E38:E39)</f>
        <v>0</v>
      </c>
      <c r="F37" s="61">
        <f>SUM(F38:F39)</f>
        <v>0</v>
      </c>
      <c r="G37" s="65">
        <f>SUM(G38:G39)</f>
        <v>50.90548</v>
      </c>
      <c r="H37" s="139" t="s">
        <v>9</v>
      </c>
    </row>
    <row r="38" spans="1:8" ht="15.75" customHeight="1">
      <c r="A38" s="3"/>
      <c r="B38" s="43"/>
      <c r="C38" s="44">
        <v>2310</v>
      </c>
      <c r="D38" s="45" t="s">
        <v>43</v>
      </c>
      <c r="E38" s="63">
        <v>0</v>
      </c>
      <c r="F38" s="63">
        <v>0</v>
      </c>
      <c r="G38" s="129">
        <v>31.00548</v>
      </c>
      <c r="H38" s="144" t="s">
        <v>9</v>
      </c>
    </row>
    <row r="39" spans="1:8" ht="15.75" customHeight="1" thickBot="1">
      <c r="A39" s="3"/>
      <c r="B39" s="48"/>
      <c r="C39" s="72">
        <v>3113</v>
      </c>
      <c r="D39" s="102" t="s">
        <v>44</v>
      </c>
      <c r="E39" s="64">
        <v>0</v>
      </c>
      <c r="F39" s="64">
        <v>0</v>
      </c>
      <c r="G39" s="131">
        <v>19.9</v>
      </c>
      <c r="H39" s="145" t="s">
        <v>9</v>
      </c>
    </row>
    <row r="40" spans="1:8" ht="15.75" customHeight="1">
      <c r="A40" s="3"/>
      <c r="B40" s="54">
        <v>3612</v>
      </c>
      <c r="C40" s="52"/>
      <c r="D40" s="58" t="s">
        <v>22</v>
      </c>
      <c r="E40" s="70">
        <f>SUM(E41)</f>
        <v>0</v>
      </c>
      <c r="F40" s="71">
        <f>SUM(F41)</f>
        <v>50</v>
      </c>
      <c r="G40" s="65">
        <f>SUM(G41)</f>
        <v>50.1676</v>
      </c>
      <c r="H40" s="142">
        <f>G40/F40</f>
        <v>1.003352</v>
      </c>
    </row>
    <row r="41" spans="1:8" ht="15.75" customHeight="1" thickBot="1">
      <c r="A41" s="3"/>
      <c r="B41" s="48"/>
      <c r="C41" s="72">
        <v>3113</v>
      </c>
      <c r="D41" s="102" t="s">
        <v>44</v>
      </c>
      <c r="E41" s="64">
        <v>0</v>
      </c>
      <c r="F41" s="130">
        <v>50</v>
      </c>
      <c r="G41" s="131">
        <v>50.1676</v>
      </c>
      <c r="H41" s="141">
        <f>G41/F41</f>
        <v>1.003352</v>
      </c>
    </row>
    <row r="42" spans="1:8" ht="15.75" customHeight="1">
      <c r="A42" s="3"/>
      <c r="B42" s="54">
        <v>3613</v>
      </c>
      <c r="C42" s="52"/>
      <c r="D42" s="53" t="s">
        <v>28</v>
      </c>
      <c r="E42" s="70">
        <f>SUM(E43:E44)</f>
        <v>3535</v>
      </c>
      <c r="F42" s="71">
        <f>SUM(F43:F44)</f>
        <v>3272</v>
      </c>
      <c r="G42" s="65">
        <f>SUM(G43:G44)</f>
        <v>3672.4203</v>
      </c>
      <c r="H42" s="142">
        <f>G42/F42</f>
        <v>1.1223778422982886</v>
      </c>
    </row>
    <row r="43" spans="1:8" ht="15.75" customHeight="1">
      <c r="A43" s="3"/>
      <c r="B43" s="43"/>
      <c r="C43" s="44">
        <v>2132</v>
      </c>
      <c r="D43" s="45" t="s">
        <v>11</v>
      </c>
      <c r="E43" s="127">
        <v>3135</v>
      </c>
      <c r="F43" s="128">
        <v>3272</v>
      </c>
      <c r="G43" s="129">
        <v>3672.4203</v>
      </c>
      <c r="H43" s="140">
        <f>G43/F43</f>
        <v>1.1223778422982886</v>
      </c>
    </row>
    <row r="44" spans="1:8" ht="15.75" customHeight="1" thickBot="1">
      <c r="A44" s="3"/>
      <c r="B44" s="48"/>
      <c r="C44" s="49">
        <v>2324</v>
      </c>
      <c r="D44" s="50" t="s">
        <v>15</v>
      </c>
      <c r="E44" s="132">
        <v>400</v>
      </c>
      <c r="F44" s="64">
        <v>0</v>
      </c>
      <c r="G44" s="64">
        <v>0</v>
      </c>
      <c r="H44" s="141" t="s">
        <v>9</v>
      </c>
    </row>
    <row r="45" spans="1:8" ht="15.75" customHeight="1">
      <c r="A45" s="3"/>
      <c r="B45" s="54">
        <v>3619</v>
      </c>
      <c r="C45" s="52"/>
      <c r="D45" s="58" t="s">
        <v>71</v>
      </c>
      <c r="E45" s="70">
        <f>SUM(E46)</f>
        <v>0</v>
      </c>
      <c r="F45" s="71">
        <f>SUM(F46)</f>
        <v>0</v>
      </c>
      <c r="G45" s="65">
        <f>SUM(G46)</f>
        <v>6.47452</v>
      </c>
      <c r="H45" s="139" t="s">
        <v>9</v>
      </c>
    </row>
    <row r="46" spans="1:8" ht="15.75" customHeight="1" thickBot="1">
      <c r="A46" s="3"/>
      <c r="B46" s="48"/>
      <c r="C46" s="49">
        <v>2310</v>
      </c>
      <c r="D46" s="50" t="s">
        <v>43</v>
      </c>
      <c r="E46" s="64">
        <v>0</v>
      </c>
      <c r="F46" s="64">
        <v>0</v>
      </c>
      <c r="G46" s="131">
        <v>6.47452</v>
      </c>
      <c r="H46" s="141" t="s">
        <v>9</v>
      </c>
    </row>
    <row r="47" spans="1:8" ht="15.75" customHeight="1">
      <c r="A47" s="3"/>
      <c r="B47" s="54">
        <v>3745</v>
      </c>
      <c r="C47" s="52"/>
      <c r="D47" s="58" t="s">
        <v>23</v>
      </c>
      <c r="E47" s="70">
        <f>SUM(E48)</f>
        <v>0</v>
      </c>
      <c r="F47" s="71">
        <f>SUM(F48)</f>
        <v>2</v>
      </c>
      <c r="G47" s="65">
        <f>SUM(G48)</f>
        <v>1.881</v>
      </c>
      <c r="H47" s="142">
        <f>G47/F47</f>
        <v>0.9405</v>
      </c>
    </row>
    <row r="48" spans="1:8" ht="15.75" customHeight="1" thickBot="1">
      <c r="A48" s="3"/>
      <c r="B48" s="48"/>
      <c r="C48" s="44">
        <v>2321</v>
      </c>
      <c r="D48" s="123" t="s">
        <v>14</v>
      </c>
      <c r="E48" s="64">
        <v>0</v>
      </c>
      <c r="F48" s="136">
        <v>2</v>
      </c>
      <c r="G48" s="130">
        <v>1.881</v>
      </c>
      <c r="H48" s="141">
        <f>G48/F48</f>
        <v>0.9405</v>
      </c>
    </row>
    <row r="49" spans="1:8" ht="15.75" customHeight="1">
      <c r="A49" s="33"/>
      <c r="B49" s="51">
        <v>4329</v>
      </c>
      <c r="C49" s="52"/>
      <c r="D49" s="53" t="s">
        <v>31</v>
      </c>
      <c r="E49" s="66">
        <f>SUM(E50)</f>
        <v>0</v>
      </c>
      <c r="F49" s="61">
        <f>SUM(F50)</f>
        <v>0</v>
      </c>
      <c r="G49" s="65">
        <f>SUM(G50)</f>
        <v>18.229</v>
      </c>
      <c r="H49" s="139" t="s">
        <v>9</v>
      </c>
    </row>
    <row r="50" spans="1:8" ht="15.75" customHeight="1" thickBot="1">
      <c r="A50" s="33"/>
      <c r="B50" s="48"/>
      <c r="C50" s="49">
        <v>2324</v>
      </c>
      <c r="D50" s="50" t="s">
        <v>15</v>
      </c>
      <c r="E50" s="64">
        <v>0</v>
      </c>
      <c r="F50" s="64">
        <v>0</v>
      </c>
      <c r="G50" s="137">
        <v>18.229</v>
      </c>
      <c r="H50" s="141" t="s">
        <v>9</v>
      </c>
    </row>
    <row r="51" spans="1:8" ht="15.75" customHeight="1">
      <c r="A51" s="33"/>
      <c r="B51" s="54">
        <v>6171</v>
      </c>
      <c r="C51" s="55"/>
      <c r="D51" s="56" t="s">
        <v>19</v>
      </c>
      <c r="E51" s="66">
        <f>SUM(E52:E59)</f>
        <v>647</v>
      </c>
      <c r="F51" s="61">
        <f>SUM(F52:F59)</f>
        <v>1677</v>
      </c>
      <c r="G51" s="101">
        <f>SUM(G52:G59)</f>
        <v>1667.73759</v>
      </c>
      <c r="H51" s="142">
        <f aca="true" t="shared" si="2" ref="H51:H61">G51/F51</f>
        <v>0.9944767978533094</v>
      </c>
    </row>
    <row r="52" spans="1:8" ht="15.75" customHeight="1">
      <c r="A52" s="33"/>
      <c r="B52" s="43"/>
      <c r="C52" s="44">
        <v>2111</v>
      </c>
      <c r="D52" s="45" t="s">
        <v>6</v>
      </c>
      <c r="E52" s="127">
        <v>125</v>
      </c>
      <c r="F52" s="128">
        <v>37</v>
      </c>
      <c r="G52" s="129">
        <v>34.059</v>
      </c>
      <c r="H52" s="146">
        <f t="shared" si="2"/>
        <v>0.9205135135135134</v>
      </c>
    </row>
    <row r="53" spans="1:8" ht="15.75" customHeight="1">
      <c r="A53" s="33"/>
      <c r="B53" s="43"/>
      <c r="C53" s="44">
        <v>2132</v>
      </c>
      <c r="D53" s="45" t="s">
        <v>8</v>
      </c>
      <c r="E53" s="127">
        <v>70</v>
      </c>
      <c r="F53" s="128">
        <v>50</v>
      </c>
      <c r="G53" s="129">
        <v>63.33746</v>
      </c>
      <c r="H53" s="146">
        <f t="shared" si="2"/>
        <v>1.2667492</v>
      </c>
    </row>
    <row r="54" spans="1:8" ht="15.75" customHeight="1">
      <c r="A54" s="33"/>
      <c r="B54" s="43"/>
      <c r="C54" s="44">
        <v>2210</v>
      </c>
      <c r="D54" s="45" t="s">
        <v>12</v>
      </c>
      <c r="E54" s="127">
        <v>25</v>
      </c>
      <c r="F54" s="128">
        <v>25</v>
      </c>
      <c r="G54" s="129">
        <v>25.4</v>
      </c>
      <c r="H54" s="146">
        <f t="shared" si="2"/>
        <v>1.016</v>
      </c>
    </row>
    <row r="55" spans="1:8" ht="15.75" customHeight="1">
      <c r="A55" s="33"/>
      <c r="B55" s="43"/>
      <c r="C55" s="44">
        <v>2310</v>
      </c>
      <c r="D55" s="123" t="s">
        <v>43</v>
      </c>
      <c r="E55" s="127">
        <v>5</v>
      </c>
      <c r="F55" s="128">
        <v>5</v>
      </c>
      <c r="G55" s="129">
        <v>0.18</v>
      </c>
      <c r="H55" s="146">
        <f t="shared" si="2"/>
        <v>0.036</v>
      </c>
    </row>
    <row r="56" spans="1:8" ht="15.75" customHeight="1">
      <c r="A56" s="33"/>
      <c r="B56" s="43"/>
      <c r="C56" s="44">
        <v>2322</v>
      </c>
      <c r="D56" s="100" t="s">
        <v>72</v>
      </c>
      <c r="E56" s="63">
        <v>0</v>
      </c>
      <c r="F56" s="128">
        <v>47</v>
      </c>
      <c r="G56" s="129">
        <v>47.01</v>
      </c>
      <c r="H56" s="146">
        <f t="shared" si="2"/>
        <v>1.0002127659574467</v>
      </c>
    </row>
    <row r="57" spans="1:8" ht="15.75" customHeight="1">
      <c r="A57" s="33"/>
      <c r="B57" s="43"/>
      <c r="C57" s="44">
        <v>2324</v>
      </c>
      <c r="D57" s="45" t="s">
        <v>15</v>
      </c>
      <c r="E57" s="124">
        <v>420</v>
      </c>
      <c r="F57" s="128">
        <v>1239</v>
      </c>
      <c r="G57" s="129">
        <v>1224.33889</v>
      </c>
      <c r="H57" s="146">
        <f t="shared" si="2"/>
        <v>0.9881669814366425</v>
      </c>
    </row>
    <row r="58" spans="1:8" ht="15.75" customHeight="1">
      <c r="A58" s="33"/>
      <c r="B58" s="43"/>
      <c r="C58" s="44">
        <v>2329</v>
      </c>
      <c r="D58" s="45" t="s">
        <v>54</v>
      </c>
      <c r="E58" s="63">
        <v>0</v>
      </c>
      <c r="F58" s="128">
        <v>272</v>
      </c>
      <c r="G58" s="129">
        <v>271.11224</v>
      </c>
      <c r="H58" s="146">
        <f t="shared" si="2"/>
        <v>0.9967361764705882</v>
      </c>
    </row>
    <row r="59" spans="1:8" ht="15.75" customHeight="1" thickBot="1">
      <c r="A59" s="33"/>
      <c r="B59" s="48"/>
      <c r="C59" s="72">
        <v>3113</v>
      </c>
      <c r="D59" s="102" t="s">
        <v>44</v>
      </c>
      <c r="E59" s="132">
        <v>2</v>
      </c>
      <c r="F59" s="130">
        <v>2</v>
      </c>
      <c r="G59" s="131">
        <v>2.3</v>
      </c>
      <c r="H59" s="140">
        <f t="shared" si="2"/>
        <v>1.15</v>
      </c>
    </row>
    <row r="60" spans="1:8" ht="15.75" customHeight="1">
      <c r="A60" s="3"/>
      <c r="B60" s="51">
        <v>6310</v>
      </c>
      <c r="C60" s="55"/>
      <c r="D60" s="56" t="s">
        <v>20</v>
      </c>
      <c r="E60" s="70">
        <f>SUM(E61)</f>
        <v>125</v>
      </c>
      <c r="F60" s="71">
        <f>SUM(F61)</f>
        <v>278</v>
      </c>
      <c r="G60" s="65">
        <f>SUM(G61)</f>
        <v>320.9673</v>
      </c>
      <c r="H60" s="139">
        <f t="shared" si="2"/>
        <v>1.1545586330935254</v>
      </c>
    </row>
    <row r="61" spans="1:8" ht="15.75" customHeight="1" thickBot="1">
      <c r="A61" s="3"/>
      <c r="B61" s="48"/>
      <c r="C61" s="49">
        <v>2141</v>
      </c>
      <c r="D61" s="50" t="s">
        <v>10</v>
      </c>
      <c r="E61" s="135">
        <v>125</v>
      </c>
      <c r="F61" s="136">
        <v>278</v>
      </c>
      <c r="G61" s="130">
        <v>320.9673</v>
      </c>
      <c r="H61" s="141">
        <f t="shared" si="2"/>
        <v>1.1545586330935254</v>
      </c>
    </row>
    <row r="62" spans="1:8" ht="15.75" customHeight="1">
      <c r="A62" s="3"/>
      <c r="B62" s="69">
        <v>6399</v>
      </c>
      <c r="C62" s="55"/>
      <c r="D62" s="56" t="s">
        <v>29</v>
      </c>
      <c r="E62" s="66">
        <f>SUM(E63)</f>
        <v>0</v>
      </c>
      <c r="F62" s="61">
        <f>SUM(F63)</f>
        <v>0</v>
      </c>
      <c r="G62" s="65">
        <f>SUM(G63)</f>
        <v>0.6363</v>
      </c>
      <c r="H62" s="142" t="s">
        <v>9</v>
      </c>
    </row>
    <row r="63" spans="1:8" ht="15.75" customHeight="1" thickBot="1">
      <c r="A63" s="3"/>
      <c r="B63" s="73"/>
      <c r="C63" s="49">
        <v>2328</v>
      </c>
      <c r="D63" s="50" t="s">
        <v>16</v>
      </c>
      <c r="E63" s="64">
        <v>0</v>
      </c>
      <c r="F63" s="64">
        <v>0</v>
      </c>
      <c r="G63" s="130">
        <v>0.6363</v>
      </c>
      <c r="H63" s="145" t="s">
        <v>9</v>
      </c>
    </row>
    <row r="64" spans="1:8" ht="15.75" customHeight="1">
      <c r="A64" s="3"/>
      <c r="B64" s="51">
        <v>6402</v>
      </c>
      <c r="C64" s="55"/>
      <c r="D64" s="56" t="s">
        <v>36</v>
      </c>
      <c r="E64" s="66">
        <f>SUM(E65)</f>
        <v>0</v>
      </c>
      <c r="F64" s="61">
        <f>SUM(F65)</f>
        <v>7055</v>
      </c>
      <c r="G64" s="65">
        <f>SUM(G65)</f>
        <v>7054.6803</v>
      </c>
      <c r="H64" s="139">
        <f>G64/F64</f>
        <v>0.9999546846208363</v>
      </c>
    </row>
    <row r="65" spans="1:8" ht="15.75" customHeight="1" thickBot="1">
      <c r="A65" s="3"/>
      <c r="B65" s="48"/>
      <c r="C65" s="49">
        <v>2223</v>
      </c>
      <c r="D65" s="50" t="s">
        <v>62</v>
      </c>
      <c r="E65" s="64">
        <v>0</v>
      </c>
      <c r="F65" s="133">
        <v>7055</v>
      </c>
      <c r="G65" s="134">
        <v>7054.6803</v>
      </c>
      <c r="H65" s="141">
        <f>G65/F65</f>
        <v>0.9999546846208363</v>
      </c>
    </row>
    <row r="66" spans="1:8" ht="18.75" customHeight="1" thickBot="1">
      <c r="A66" s="3"/>
      <c r="B66" s="103"/>
      <c r="C66" s="104"/>
      <c r="D66" s="105" t="s">
        <v>35</v>
      </c>
      <c r="E66" s="106">
        <f>E10+E27+E29+E31+E35+E37+E40+E42+E45+E47+E49+E51+E60+E62+E64</f>
        <v>132236</v>
      </c>
      <c r="F66" s="106">
        <f>F10+F27+F29+F31+F35+F37+F40+F42+F45+F47+F49+F51+F60+F62+F64</f>
        <v>182153</v>
      </c>
      <c r="G66" s="106">
        <f>G10+G27+G29+G31+G35+G37+G40+G42+G45+G47+G49+G51+G60+G62+G64</f>
        <v>183415.93312999996</v>
      </c>
      <c r="H66" s="147">
        <f>G66/F66</f>
        <v>1.0069333644244123</v>
      </c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spans="1:4" ht="20.25">
      <c r="A84" s="3"/>
      <c r="B84" s="7"/>
      <c r="C84" s="7"/>
      <c r="D84" s="6"/>
    </row>
    <row r="85" spans="1:4" ht="20.25">
      <c r="A85" s="3"/>
      <c r="B85" s="7"/>
      <c r="C85" s="7"/>
      <c r="D85" s="10"/>
    </row>
    <row r="86" spans="1:4" ht="15.75">
      <c r="A86" s="3"/>
      <c r="B86" s="1"/>
      <c r="C86" s="1"/>
      <c r="D86" s="1"/>
    </row>
    <row r="87" spans="1:4" ht="15.75">
      <c r="A87" s="3"/>
      <c r="B87" s="1"/>
      <c r="C87" s="1"/>
      <c r="D87" s="1"/>
    </row>
    <row r="88" spans="1:4" ht="15">
      <c r="A88" s="3"/>
      <c r="D88" s="10"/>
    </row>
    <row r="89" ht="15">
      <c r="A89" s="3"/>
    </row>
    <row r="90" ht="15">
      <c r="A90" s="3"/>
    </row>
    <row r="91" ht="15">
      <c r="A91" s="3"/>
    </row>
    <row r="92" ht="15">
      <c r="A92" s="3"/>
    </row>
    <row r="93" spans="1:8" ht="15">
      <c r="A93" s="3"/>
      <c r="H93" s="122"/>
    </row>
    <row r="94" spans="1:8" ht="15">
      <c r="A94" s="3"/>
      <c r="H94" s="122"/>
    </row>
    <row r="95" spans="1:8" ht="15.75">
      <c r="A95" s="3"/>
      <c r="H95" s="4"/>
    </row>
    <row r="96" ht="15.75">
      <c r="H96" s="5"/>
    </row>
  </sheetData>
  <mergeCells count="4">
    <mergeCell ref="G7:G8"/>
    <mergeCell ref="B3:H3"/>
    <mergeCell ref="B5:H5"/>
    <mergeCell ref="H7:H8"/>
  </mergeCells>
  <conditionalFormatting sqref="C13 G9 B14:D17 B10:D12 B7:F9 G7 D19:D28 B18:C28 B4:H4 H70:H102 B6:H6 A49:A92 B49:G93 E10:G31 B29:D31 A5:A31 A32:G48 H9:H66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portrait" paperSize="9" scale="54" r:id="rId2"/>
  <headerFooter alignWithMargins="0">
    <oddHeader>&amp;L&amp;14Statutární město Brno
Městská část 
Brno-Líšeň
&amp;R&amp;14Odbor rozpočtu a financí
Úřadu městské části
Jírova 2, 628 00  Brno</oddHeader>
    <oddFooter>&amp;C&amp;"Arial,tučné"&amp;16Strana: &amp;P
&amp;R&amp;14Sledované období:
&amp;"Arial,tučné"  rok 2004&amp;"Arial,obyčejné"
Vypracoval: Ing. Libor Stehlík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77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70.57421875" style="0" customWidth="1"/>
    <col min="4" max="5" width="19.140625" style="31" customWidth="1"/>
    <col min="6" max="6" width="19.140625" style="21" customWidth="1"/>
    <col min="7" max="7" width="11.421875" style="0" customWidth="1"/>
    <col min="8" max="8" width="1.7109375" style="0" customWidth="1"/>
    <col min="9" max="9" width="3.57421875" style="0" customWidth="1"/>
    <col min="10" max="10" width="40.8515625" style="0" customWidth="1"/>
    <col min="11" max="13" width="19.140625" style="0" hidden="1" customWidth="1"/>
    <col min="15" max="15" width="3.8515625" style="0" customWidth="1"/>
    <col min="17" max="17" width="21.57421875" style="0" customWidth="1"/>
  </cols>
  <sheetData>
    <row r="3" spans="2:8" ht="23.25">
      <c r="B3" s="175" t="s">
        <v>70</v>
      </c>
      <c r="C3" s="185"/>
      <c r="D3" s="185"/>
      <c r="E3" s="185"/>
      <c r="F3" s="185"/>
      <c r="G3" s="185"/>
      <c r="H3" s="37"/>
    </row>
    <row r="4" spans="2:17" ht="15">
      <c r="B4" s="13"/>
      <c r="C4" s="13"/>
      <c r="D4" s="13"/>
      <c r="E4" s="13"/>
      <c r="F4" s="13"/>
      <c r="G4" s="13"/>
      <c r="H4" s="10"/>
      <c r="I4" s="11"/>
      <c r="J4" s="11"/>
      <c r="K4" s="11"/>
      <c r="L4" s="11"/>
      <c r="M4" s="11"/>
      <c r="N4" s="11"/>
      <c r="O4" s="11"/>
      <c r="P4" s="11"/>
      <c r="Q4" s="11"/>
    </row>
    <row r="5" spans="2:17" ht="20.25" customHeight="1">
      <c r="B5" s="178" t="s">
        <v>27</v>
      </c>
      <c r="C5" s="177"/>
      <c r="D5" s="177"/>
      <c r="E5" s="177"/>
      <c r="F5" s="177"/>
      <c r="G5" s="177"/>
      <c r="H5" s="36"/>
      <c r="I5" s="11"/>
      <c r="J5" s="11"/>
      <c r="K5" s="11"/>
      <c r="L5" s="11"/>
      <c r="M5" s="11"/>
      <c r="N5" s="11"/>
      <c r="O5" s="11"/>
      <c r="P5" s="11"/>
      <c r="Q5" s="11"/>
    </row>
    <row r="6" spans="2:17" ht="21" customHeight="1">
      <c r="B6" s="178" t="s">
        <v>33</v>
      </c>
      <c r="C6" s="177"/>
      <c r="D6" s="177"/>
      <c r="E6" s="177"/>
      <c r="F6" s="177"/>
      <c r="G6" s="177"/>
      <c r="I6" s="11"/>
      <c r="J6" s="11"/>
      <c r="K6" s="11"/>
      <c r="L6" s="11"/>
      <c r="M6" s="11"/>
      <c r="N6" s="11"/>
      <c r="O6" s="11"/>
      <c r="P6" s="11"/>
      <c r="Q6" s="11"/>
    </row>
    <row r="7" spans="9:17" ht="15.75" customHeight="1" thickBot="1">
      <c r="I7" s="11"/>
      <c r="J7" s="11"/>
      <c r="K7" s="74"/>
      <c r="L7" s="11"/>
      <c r="M7" s="11"/>
      <c r="N7" s="11"/>
      <c r="O7" s="11"/>
      <c r="P7" s="11"/>
      <c r="Q7" s="11"/>
    </row>
    <row r="8" spans="2:17" ht="15.75" customHeight="1">
      <c r="B8" s="182" t="s">
        <v>26</v>
      </c>
      <c r="C8" s="14"/>
      <c r="D8" s="38" t="s">
        <v>45</v>
      </c>
      <c r="E8" s="38" t="s">
        <v>25</v>
      </c>
      <c r="F8" s="173" t="s">
        <v>50</v>
      </c>
      <c r="G8" s="179" t="s">
        <v>46</v>
      </c>
      <c r="H8" s="8"/>
      <c r="I8" s="11"/>
      <c r="J8" s="11"/>
      <c r="K8" s="38" t="s">
        <v>45</v>
      </c>
      <c r="L8" s="38" t="s">
        <v>25</v>
      </c>
      <c r="M8" s="173" t="s">
        <v>50</v>
      </c>
      <c r="N8" s="11"/>
      <c r="O8" s="11"/>
      <c r="P8" s="11"/>
      <c r="Q8" s="11"/>
    </row>
    <row r="9" spans="2:17" ht="15.75" customHeight="1">
      <c r="B9" s="183"/>
      <c r="C9" s="15" t="s">
        <v>0</v>
      </c>
      <c r="D9" s="39" t="s">
        <v>47</v>
      </c>
      <c r="E9" s="39" t="s">
        <v>49</v>
      </c>
      <c r="F9" s="174"/>
      <c r="G9" s="174"/>
      <c r="H9" s="12"/>
      <c r="I9" s="11"/>
      <c r="J9" s="11"/>
      <c r="K9" s="39" t="s">
        <v>47</v>
      </c>
      <c r="L9" s="39" t="s">
        <v>49</v>
      </c>
      <c r="M9" s="174"/>
      <c r="N9" s="11"/>
      <c r="O9" s="11"/>
      <c r="P9" s="11"/>
      <c r="Q9" s="11"/>
    </row>
    <row r="10" spans="2:17" ht="15.75" customHeight="1" thickBot="1">
      <c r="B10" s="184"/>
      <c r="C10" s="16"/>
      <c r="D10" s="17" t="s">
        <v>48</v>
      </c>
      <c r="E10" s="17" t="s">
        <v>48</v>
      </c>
      <c r="F10" s="32" t="s">
        <v>48</v>
      </c>
      <c r="G10" s="20" t="s">
        <v>1</v>
      </c>
      <c r="H10" s="12"/>
      <c r="I10" s="11"/>
      <c r="J10" s="11"/>
      <c r="K10" s="17" t="s">
        <v>77</v>
      </c>
      <c r="L10" s="17" t="s">
        <v>77</v>
      </c>
      <c r="M10" s="17" t="s">
        <v>77</v>
      </c>
      <c r="N10" s="11"/>
      <c r="O10" s="11"/>
      <c r="P10" s="11"/>
      <c r="Q10" s="11"/>
    </row>
    <row r="11" spans="2:17" ht="15.75" customHeight="1">
      <c r="B11" s="107">
        <v>1122</v>
      </c>
      <c r="C11" s="108" t="s">
        <v>2</v>
      </c>
      <c r="D11" s="162">
        <f>K11/1000</f>
        <v>7166</v>
      </c>
      <c r="E11" s="163">
        <f>L11/1000</f>
        <v>8123</v>
      </c>
      <c r="F11" s="164">
        <f>M11/1000</f>
        <v>8122.921</v>
      </c>
      <c r="G11" s="165">
        <f aca="true" t="shared" si="0" ref="G11:G30">F11/E11</f>
        <v>0.9999902745291149</v>
      </c>
      <c r="H11" s="12"/>
      <c r="I11" s="11"/>
      <c r="J11" s="11"/>
      <c r="K11" s="151">
        <v>7166000</v>
      </c>
      <c r="L11" s="159">
        <v>8123000</v>
      </c>
      <c r="M11" s="155">
        <v>8122921</v>
      </c>
      <c r="N11" s="11"/>
      <c r="O11" s="11"/>
      <c r="P11" s="11"/>
      <c r="Q11" s="75"/>
    </row>
    <row r="12" spans="2:17" ht="15.75" customHeight="1">
      <c r="B12" s="44">
        <v>1341</v>
      </c>
      <c r="C12" s="45" t="s">
        <v>4</v>
      </c>
      <c r="D12" s="127">
        <f aca="true" t="shared" si="1" ref="D12:D41">K12/1000</f>
        <v>760</v>
      </c>
      <c r="E12" s="128">
        <f aca="true" t="shared" si="2" ref="E12:E41">L12/1000</f>
        <v>760</v>
      </c>
      <c r="F12" s="129">
        <f aca="true" t="shared" si="3" ref="F12:F41">M12/1000</f>
        <v>801.014</v>
      </c>
      <c r="G12" s="140">
        <f t="shared" si="0"/>
        <v>1.0539657894736842</v>
      </c>
      <c r="H12" s="12"/>
      <c r="I12" s="11"/>
      <c r="J12" s="11"/>
      <c r="K12" s="152">
        <v>760000</v>
      </c>
      <c r="L12" s="160">
        <v>760000</v>
      </c>
      <c r="M12" s="156">
        <v>801014</v>
      </c>
      <c r="N12" s="11"/>
      <c r="O12" s="11"/>
      <c r="P12" s="11"/>
      <c r="Q12" s="11"/>
    </row>
    <row r="13" spans="2:17" ht="15.75" customHeight="1">
      <c r="B13" s="44">
        <v>1342</v>
      </c>
      <c r="C13" s="100" t="s">
        <v>30</v>
      </c>
      <c r="D13" s="127">
        <f t="shared" si="1"/>
        <v>1</v>
      </c>
      <c r="E13" s="128">
        <f t="shared" si="2"/>
        <v>1</v>
      </c>
      <c r="F13" s="129">
        <f t="shared" si="3"/>
        <v>0.12</v>
      </c>
      <c r="G13" s="140">
        <f t="shared" si="0"/>
        <v>0.12</v>
      </c>
      <c r="H13" s="12"/>
      <c r="I13" s="11"/>
      <c r="J13" s="11"/>
      <c r="K13" s="152">
        <v>1000</v>
      </c>
      <c r="L13" s="160">
        <v>1000</v>
      </c>
      <c r="M13" s="156">
        <v>120</v>
      </c>
      <c r="N13" s="11"/>
      <c r="O13" s="11"/>
      <c r="P13" s="11"/>
      <c r="Q13" s="11"/>
    </row>
    <row r="14" spans="2:17" ht="15.75" customHeight="1">
      <c r="B14" s="44">
        <v>1343</v>
      </c>
      <c r="C14" s="45" t="s">
        <v>5</v>
      </c>
      <c r="D14" s="127">
        <f t="shared" si="1"/>
        <v>870</v>
      </c>
      <c r="E14" s="128">
        <f t="shared" si="2"/>
        <v>820</v>
      </c>
      <c r="F14" s="129">
        <f t="shared" si="3"/>
        <v>859.048</v>
      </c>
      <c r="G14" s="140">
        <f t="shared" si="0"/>
        <v>1.047619512195122</v>
      </c>
      <c r="H14" s="12"/>
      <c r="I14" s="11"/>
      <c r="J14" s="11"/>
      <c r="K14" s="152">
        <v>870000</v>
      </c>
      <c r="L14" s="160">
        <v>820000</v>
      </c>
      <c r="M14" s="156">
        <v>859048</v>
      </c>
      <c r="N14" s="11"/>
      <c r="O14" s="11"/>
      <c r="P14" s="11"/>
      <c r="Q14" s="11"/>
    </row>
    <row r="15" spans="2:17" ht="15.75" customHeight="1">
      <c r="B15" s="44">
        <v>1344</v>
      </c>
      <c r="C15" s="45" t="s">
        <v>39</v>
      </c>
      <c r="D15" s="127">
        <f t="shared" si="1"/>
        <v>7</v>
      </c>
      <c r="E15" s="128">
        <f t="shared" si="2"/>
        <v>81</v>
      </c>
      <c r="F15" s="129">
        <f t="shared" si="3"/>
        <v>82.019</v>
      </c>
      <c r="G15" s="140">
        <f t="shared" si="0"/>
        <v>1.0125802469135803</v>
      </c>
      <c r="H15" s="12"/>
      <c r="I15" s="11"/>
      <c r="J15" s="11"/>
      <c r="K15" s="152">
        <v>7000</v>
      </c>
      <c r="L15" s="160">
        <v>81000</v>
      </c>
      <c r="M15" s="156">
        <v>82019</v>
      </c>
      <c r="N15" s="11"/>
      <c r="O15" s="11"/>
      <c r="P15" s="11"/>
      <c r="Q15" s="11"/>
    </row>
    <row r="16" spans="2:17" ht="15.75" customHeight="1">
      <c r="B16" s="44">
        <v>1345</v>
      </c>
      <c r="C16" s="45" t="s">
        <v>41</v>
      </c>
      <c r="D16" s="127">
        <f t="shared" si="1"/>
        <v>60</v>
      </c>
      <c r="E16" s="128">
        <f t="shared" si="2"/>
        <v>250</v>
      </c>
      <c r="F16" s="129">
        <f t="shared" si="3"/>
        <v>229.592</v>
      </c>
      <c r="G16" s="140">
        <f t="shared" si="0"/>
        <v>0.9183680000000001</v>
      </c>
      <c r="H16" s="12"/>
      <c r="I16" s="11"/>
      <c r="J16" s="77"/>
      <c r="K16" s="152">
        <v>60000</v>
      </c>
      <c r="L16" s="160">
        <v>250000</v>
      </c>
      <c r="M16" s="156">
        <v>229592</v>
      </c>
      <c r="N16" s="11"/>
      <c r="O16" s="11"/>
      <c r="P16" s="11"/>
      <c r="Q16" s="11"/>
    </row>
    <row r="17" spans="2:17" ht="15.75" customHeight="1">
      <c r="B17" s="44">
        <v>1347</v>
      </c>
      <c r="C17" s="45" t="s">
        <v>38</v>
      </c>
      <c r="D17" s="127">
        <f t="shared" si="1"/>
        <v>890</v>
      </c>
      <c r="E17" s="128">
        <f t="shared" si="2"/>
        <v>1300</v>
      </c>
      <c r="F17" s="129">
        <f t="shared" si="3"/>
        <v>1242.898</v>
      </c>
      <c r="G17" s="140">
        <f t="shared" si="0"/>
        <v>0.9560753846153845</v>
      </c>
      <c r="H17" s="12"/>
      <c r="I17" s="11"/>
      <c r="J17" s="78"/>
      <c r="K17" s="152">
        <v>890000</v>
      </c>
      <c r="L17" s="160">
        <v>1300000</v>
      </c>
      <c r="M17" s="156">
        <v>1242898</v>
      </c>
      <c r="N17" s="11"/>
      <c r="O17" s="11"/>
      <c r="P17" s="11"/>
      <c r="Q17" s="11"/>
    </row>
    <row r="18" spans="2:17" ht="15.75" customHeight="1">
      <c r="B18" s="44">
        <v>1351</v>
      </c>
      <c r="C18" s="100" t="s">
        <v>42</v>
      </c>
      <c r="D18" s="127">
        <f t="shared" si="1"/>
        <v>515</v>
      </c>
      <c r="E18" s="128">
        <f t="shared" si="2"/>
        <v>815</v>
      </c>
      <c r="F18" s="129">
        <f t="shared" si="3"/>
        <v>814.33306</v>
      </c>
      <c r="G18" s="140">
        <f t="shared" si="0"/>
        <v>0.9991816687116565</v>
      </c>
      <c r="H18" s="12"/>
      <c r="I18" s="11"/>
      <c r="J18" s="11"/>
      <c r="K18" s="152">
        <v>515000</v>
      </c>
      <c r="L18" s="160">
        <v>815000</v>
      </c>
      <c r="M18" s="156">
        <v>814333.06</v>
      </c>
      <c r="N18" s="11"/>
      <c r="O18" s="11"/>
      <c r="P18" s="11"/>
      <c r="Q18" s="11"/>
    </row>
    <row r="19" spans="2:17" ht="15.75" customHeight="1">
      <c r="B19" s="44">
        <v>1361</v>
      </c>
      <c r="C19" s="45" t="s">
        <v>3</v>
      </c>
      <c r="D19" s="127">
        <f t="shared" si="1"/>
        <v>1830</v>
      </c>
      <c r="E19" s="128">
        <f t="shared" si="2"/>
        <v>1884</v>
      </c>
      <c r="F19" s="129">
        <f t="shared" si="3"/>
        <v>2476.43</v>
      </c>
      <c r="G19" s="140">
        <f t="shared" si="0"/>
        <v>1.3144532908704882</v>
      </c>
      <c r="H19" s="12"/>
      <c r="I19" s="11"/>
      <c r="J19" s="11"/>
      <c r="K19" s="152">
        <v>1830000</v>
      </c>
      <c r="L19" s="160">
        <v>1884000</v>
      </c>
      <c r="M19" s="156">
        <v>2476430</v>
      </c>
      <c r="N19" s="11"/>
      <c r="O19" s="11"/>
      <c r="P19" s="11"/>
      <c r="Q19" s="11"/>
    </row>
    <row r="20" spans="2:17" ht="15.75" customHeight="1">
      <c r="B20" s="44">
        <v>2111</v>
      </c>
      <c r="C20" s="45" t="s">
        <v>6</v>
      </c>
      <c r="D20" s="127">
        <f t="shared" si="1"/>
        <v>200</v>
      </c>
      <c r="E20" s="128">
        <f t="shared" si="2"/>
        <v>85</v>
      </c>
      <c r="F20" s="129">
        <f t="shared" si="3"/>
        <v>81.727</v>
      </c>
      <c r="G20" s="166">
        <f t="shared" si="0"/>
        <v>0.9614941176470588</v>
      </c>
      <c r="H20" s="12"/>
      <c r="I20" s="11"/>
      <c r="J20" s="11"/>
      <c r="K20" s="152">
        <v>200000</v>
      </c>
      <c r="L20" s="160">
        <v>85000</v>
      </c>
      <c r="M20" s="156">
        <v>81727</v>
      </c>
      <c r="N20" s="11"/>
      <c r="O20" s="11"/>
      <c r="P20" s="11"/>
      <c r="Q20" s="11"/>
    </row>
    <row r="21" spans="2:17" ht="15.75" customHeight="1">
      <c r="B21" s="44">
        <v>2131</v>
      </c>
      <c r="C21" s="45" t="s">
        <v>7</v>
      </c>
      <c r="D21" s="127">
        <f t="shared" si="1"/>
        <v>1460</v>
      </c>
      <c r="E21" s="128">
        <f t="shared" si="2"/>
        <v>1870</v>
      </c>
      <c r="F21" s="129">
        <f t="shared" si="3"/>
        <v>1996.1235</v>
      </c>
      <c r="G21" s="140">
        <f t="shared" si="0"/>
        <v>1.0674457219251337</v>
      </c>
      <c r="H21" s="12"/>
      <c r="I21" s="11"/>
      <c r="J21" s="77"/>
      <c r="K21" s="152">
        <v>1460000</v>
      </c>
      <c r="L21" s="160">
        <v>1870000</v>
      </c>
      <c r="M21" s="156">
        <v>1996123.5</v>
      </c>
      <c r="N21" s="80"/>
      <c r="O21" s="11"/>
      <c r="P21" s="11"/>
      <c r="Q21" s="11"/>
    </row>
    <row r="22" spans="2:17" ht="15.75" customHeight="1">
      <c r="B22" s="44">
        <v>2132</v>
      </c>
      <c r="C22" s="45" t="s">
        <v>8</v>
      </c>
      <c r="D22" s="127">
        <f t="shared" si="1"/>
        <v>3205</v>
      </c>
      <c r="E22" s="128">
        <f t="shared" si="2"/>
        <v>3322</v>
      </c>
      <c r="F22" s="129">
        <f t="shared" si="3"/>
        <v>3735.75776</v>
      </c>
      <c r="G22" s="140">
        <f t="shared" si="0"/>
        <v>1.1245508007224563</v>
      </c>
      <c r="H22" s="12"/>
      <c r="I22" s="11"/>
      <c r="J22" s="77"/>
      <c r="K22" s="152">
        <v>3205000</v>
      </c>
      <c r="L22" s="160">
        <v>3322000</v>
      </c>
      <c r="M22" s="156">
        <v>3735757.76</v>
      </c>
      <c r="N22" s="80"/>
      <c r="O22" s="11"/>
      <c r="P22" s="11"/>
      <c r="Q22" s="11"/>
    </row>
    <row r="23" spans="2:17" ht="15.75" customHeight="1">
      <c r="B23" s="109">
        <v>2141</v>
      </c>
      <c r="C23" s="110" t="s">
        <v>10</v>
      </c>
      <c r="D23" s="127">
        <f t="shared" si="1"/>
        <v>125</v>
      </c>
      <c r="E23" s="128">
        <f t="shared" si="2"/>
        <v>278</v>
      </c>
      <c r="F23" s="129">
        <f t="shared" si="3"/>
        <v>320.96729999999997</v>
      </c>
      <c r="G23" s="140">
        <f t="shared" si="0"/>
        <v>1.1545586330935251</v>
      </c>
      <c r="H23" s="12"/>
      <c r="I23" s="11"/>
      <c r="J23" s="77"/>
      <c r="K23" s="152">
        <v>125000</v>
      </c>
      <c r="L23" s="160">
        <v>278000</v>
      </c>
      <c r="M23" s="156">
        <v>320967.3</v>
      </c>
      <c r="N23" s="80"/>
      <c r="O23" s="11"/>
      <c r="P23" s="11"/>
      <c r="Q23" s="11"/>
    </row>
    <row r="24" spans="2:17" ht="15.75" customHeight="1">
      <c r="B24" s="109">
        <v>2210</v>
      </c>
      <c r="C24" s="110" t="s">
        <v>12</v>
      </c>
      <c r="D24" s="127">
        <f t="shared" si="1"/>
        <v>50</v>
      </c>
      <c r="E24" s="128">
        <f t="shared" si="2"/>
        <v>155</v>
      </c>
      <c r="F24" s="129">
        <f t="shared" si="3"/>
        <v>168.4</v>
      </c>
      <c r="G24" s="167">
        <f t="shared" si="0"/>
        <v>1.0864516129032258</v>
      </c>
      <c r="H24" s="12"/>
      <c r="I24" s="11"/>
      <c r="J24" s="11"/>
      <c r="K24" s="152">
        <v>50000</v>
      </c>
      <c r="L24" s="160">
        <v>155000</v>
      </c>
      <c r="M24" s="156">
        <v>168400</v>
      </c>
      <c r="N24" s="82"/>
      <c r="O24" s="11"/>
      <c r="P24" s="11"/>
      <c r="Q24" s="11"/>
    </row>
    <row r="25" spans="2:17" ht="15.75" customHeight="1">
      <c r="B25" s="44">
        <v>2223</v>
      </c>
      <c r="C25" s="45" t="s">
        <v>65</v>
      </c>
      <c r="D25" s="127">
        <f t="shared" si="1"/>
        <v>0</v>
      </c>
      <c r="E25" s="128">
        <f t="shared" si="2"/>
        <v>7055</v>
      </c>
      <c r="F25" s="129">
        <f t="shared" si="3"/>
        <v>7054.6803</v>
      </c>
      <c r="G25" s="167">
        <f t="shared" si="0"/>
        <v>0.9999546846208363</v>
      </c>
      <c r="H25" s="12"/>
      <c r="I25" s="11"/>
      <c r="J25" s="78"/>
      <c r="K25" s="152"/>
      <c r="L25" s="160">
        <v>7055000</v>
      </c>
      <c r="M25" s="156">
        <v>7054680.3</v>
      </c>
      <c r="N25" s="11"/>
      <c r="O25" s="11"/>
      <c r="P25" s="11"/>
      <c r="Q25" s="11"/>
    </row>
    <row r="26" spans="2:17" ht="15.75" customHeight="1">
      <c r="B26" s="44">
        <v>2229</v>
      </c>
      <c r="C26" s="45" t="s">
        <v>53</v>
      </c>
      <c r="D26" s="127">
        <f t="shared" si="1"/>
        <v>0</v>
      </c>
      <c r="E26" s="128">
        <f t="shared" si="2"/>
        <v>0</v>
      </c>
      <c r="F26" s="129">
        <f t="shared" si="3"/>
        <v>0.0005</v>
      </c>
      <c r="G26" s="140" t="s">
        <v>9</v>
      </c>
      <c r="H26" s="12"/>
      <c r="I26" s="11"/>
      <c r="J26" s="11"/>
      <c r="K26" s="152"/>
      <c r="L26" s="160"/>
      <c r="M26" s="156">
        <v>0.5</v>
      </c>
      <c r="N26" s="11"/>
      <c r="O26" s="11"/>
      <c r="P26" s="11"/>
      <c r="Q26" s="11"/>
    </row>
    <row r="27" spans="2:17" ht="15.75" customHeight="1">
      <c r="B27" s="109">
        <v>2310</v>
      </c>
      <c r="C27" s="100" t="s">
        <v>66</v>
      </c>
      <c r="D27" s="127">
        <f t="shared" si="1"/>
        <v>5</v>
      </c>
      <c r="E27" s="128">
        <f t="shared" si="2"/>
        <v>5</v>
      </c>
      <c r="F27" s="129">
        <f t="shared" si="3"/>
        <v>37.66</v>
      </c>
      <c r="G27" s="167">
        <f>F27/E27</f>
        <v>7.531999999999999</v>
      </c>
      <c r="H27" s="12"/>
      <c r="I27" s="11"/>
      <c r="J27" s="83"/>
      <c r="K27" s="152">
        <v>5000</v>
      </c>
      <c r="L27" s="160">
        <v>5000</v>
      </c>
      <c r="M27" s="156">
        <v>37660</v>
      </c>
      <c r="N27" s="11"/>
      <c r="O27" s="11"/>
      <c r="P27" s="11"/>
      <c r="Q27" s="11"/>
    </row>
    <row r="28" spans="2:17" ht="15.75" customHeight="1">
      <c r="B28" s="109">
        <v>2321</v>
      </c>
      <c r="C28" s="110" t="s">
        <v>14</v>
      </c>
      <c r="D28" s="127">
        <f t="shared" si="1"/>
        <v>0</v>
      </c>
      <c r="E28" s="128">
        <f t="shared" si="2"/>
        <v>87</v>
      </c>
      <c r="F28" s="129">
        <f t="shared" si="3"/>
        <v>86.881</v>
      </c>
      <c r="G28" s="167">
        <f t="shared" si="0"/>
        <v>0.998632183908046</v>
      </c>
      <c r="H28" s="12"/>
      <c r="I28" s="11"/>
      <c r="J28" s="11"/>
      <c r="K28" s="152"/>
      <c r="L28" s="160">
        <v>87000</v>
      </c>
      <c r="M28" s="156">
        <v>86881</v>
      </c>
      <c r="N28" s="11"/>
      <c r="O28" s="11"/>
      <c r="P28" s="11"/>
      <c r="Q28" s="11"/>
    </row>
    <row r="29" spans="2:17" ht="15.75" customHeight="1">
      <c r="B29" s="113">
        <v>2322</v>
      </c>
      <c r="C29" s="114" t="s">
        <v>72</v>
      </c>
      <c r="D29" s="127">
        <f t="shared" si="1"/>
        <v>0</v>
      </c>
      <c r="E29" s="128">
        <f t="shared" si="2"/>
        <v>47</v>
      </c>
      <c r="F29" s="129">
        <f t="shared" si="3"/>
        <v>47.01</v>
      </c>
      <c r="G29" s="167"/>
      <c r="H29" s="12"/>
      <c r="I29" s="11"/>
      <c r="J29" s="11"/>
      <c r="K29" s="152"/>
      <c r="L29" s="160">
        <v>47000</v>
      </c>
      <c r="M29" s="156">
        <v>47010</v>
      </c>
      <c r="N29" s="11"/>
      <c r="O29" s="11"/>
      <c r="P29" s="11"/>
      <c r="Q29" s="11"/>
    </row>
    <row r="30" spans="2:17" ht="15.75" customHeight="1">
      <c r="B30" s="44">
        <v>2324</v>
      </c>
      <c r="C30" s="45" t="s">
        <v>15</v>
      </c>
      <c r="D30" s="127">
        <f t="shared" si="1"/>
        <v>820</v>
      </c>
      <c r="E30" s="128">
        <f t="shared" si="2"/>
        <v>1239</v>
      </c>
      <c r="F30" s="129">
        <f t="shared" si="3"/>
        <v>1242.5678899999998</v>
      </c>
      <c r="G30" s="167">
        <f t="shared" si="0"/>
        <v>1.002879652945924</v>
      </c>
      <c r="H30" s="12"/>
      <c r="I30" s="11"/>
      <c r="J30" s="11"/>
      <c r="K30" s="152">
        <v>820000</v>
      </c>
      <c r="L30" s="160">
        <v>1239000</v>
      </c>
      <c r="M30" s="156">
        <v>1242567.89</v>
      </c>
      <c r="N30" s="11"/>
      <c r="O30" s="11"/>
      <c r="P30" s="11"/>
      <c r="Q30" s="11"/>
    </row>
    <row r="31" spans="2:17" ht="15.75" customHeight="1">
      <c r="B31" s="44">
        <v>2328</v>
      </c>
      <c r="C31" s="45" t="s">
        <v>16</v>
      </c>
      <c r="D31" s="127">
        <f t="shared" si="1"/>
        <v>0</v>
      </c>
      <c r="E31" s="128">
        <f t="shared" si="2"/>
        <v>0</v>
      </c>
      <c r="F31" s="129">
        <f t="shared" si="3"/>
        <v>0.6363</v>
      </c>
      <c r="G31" s="167" t="s">
        <v>9</v>
      </c>
      <c r="H31" s="12"/>
      <c r="I31" s="11"/>
      <c r="J31" s="11"/>
      <c r="K31" s="152"/>
      <c r="L31" s="160"/>
      <c r="M31" s="156">
        <v>636.3</v>
      </c>
      <c r="N31" s="11"/>
      <c r="O31" s="11"/>
      <c r="P31" s="11"/>
      <c r="Q31" s="11"/>
    </row>
    <row r="32" spans="2:17" ht="15.75" customHeight="1">
      <c r="B32" s="44">
        <v>2329</v>
      </c>
      <c r="C32" s="45" t="s">
        <v>58</v>
      </c>
      <c r="D32" s="127">
        <f t="shared" si="1"/>
        <v>0</v>
      </c>
      <c r="E32" s="128">
        <f t="shared" si="2"/>
        <v>272</v>
      </c>
      <c r="F32" s="129">
        <f t="shared" si="3"/>
        <v>271.11224</v>
      </c>
      <c r="G32" s="167">
        <f>F32/E32</f>
        <v>0.9967361764705882</v>
      </c>
      <c r="H32" s="12"/>
      <c r="I32" s="11"/>
      <c r="J32" s="11"/>
      <c r="K32" s="152"/>
      <c r="L32" s="160">
        <v>272000</v>
      </c>
      <c r="M32" s="156">
        <v>271112.24</v>
      </c>
      <c r="N32" s="11"/>
      <c r="O32" s="11"/>
      <c r="P32" s="11"/>
      <c r="Q32" s="11"/>
    </row>
    <row r="33" spans="2:17" ht="15.75" customHeight="1">
      <c r="B33" s="111">
        <v>2460</v>
      </c>
      <c r="C33" s="112" t="s">
        <v>55</v>
      </c>
      <c r="D33" s="127">
        <f t="shared" si="1"/>
        <v>90</v>
      </c>
      <c r="E33" s="128">
        <f t="shared" si="2"/>
        <v>90</v>
      </c>
      <c r="F33" s="129">
        <f t="shared" si="3"/>
        <v>111.38</v>
      </c>
      <c r="G33" s="168">
        <f>F33/E33</f>
        <v>1.2375555555555555</v>
      </c>
      <c r="H33" s="12"/>
      <c r="I33" s="11"/>
      <c r="J33" s="81"/>
      <c r="K33" s="152">
        <v>90000</v>
      </c>
      <c r="L33" s="160">
        <v>90000</v>
      </c>
      <c r="M33" s="156">
        <v>111380</v>
      </c>
      <c r="N33" s="11"/>
      <c r="O33" s="11"/>
      <c r="P33" s="11"/>
      <c r="Q33" s="11"/>
    </row>
    <row r="34" spans="2:17" ht="15.75" customHeight="1">
      <c r="B34" s="44">
        <v>3113</v>
      </c>
      <c r="C34" s="123" t="s">
        <v>44</v>
      </c>
      <c r="D34" s="127">
        <f t="shared" si="1"/>
        <v>2</v>
      </c>
      <c r="E34" s="128">
        <f t="shared" si="2"/>
        <v>52</v>
      </c>
      <c r="F34" s="129">
        <f t="shared" si="3"/>
        <v>72.36760000000001</v>
      </c>
      <c r="G34" s="140">
        <f>F34/E34</f>
        <v>1.3916846153846156</v>
      </c>
      <c r="H34" s="12"/>
      <c r="I34" s="11"/>
      <c r="J34" s="81"/>
      <c r="K34" s="152">
        <v>2000</v>
      </c>
      <c r="L34" s="160">
        <v>52000</v>
      </c>
      <c r="M34" s="156">
        <v>72367.6</v>
      </c>
      <c r="N34" s="11"/>
      <c r="O34" s="11"/>
      <c r="P34" s="11"/>
      <c r="Q34" s="11"/>
    </row>
    <row r="35" spans="2:17" ht="15.75" customHeight="1">
      <c r="B35" s="44">
        <v>3121</v>
      </c>
      <c r="C35" s="123" t="s">
        <v>74</v>
      </c>
      <c r="D35" s="127">
        <f t="shared" si="1"/>
        <v>0</v>
      </c>
      <c r="E35" s="128">
        <f t="shared" si="2"/>
        <v>8</v>
      </c>
      <c r="F35" s="129">
        <f t="shared" si="3"/>
        <v>7.809</v>
      </c>
      <c r="G35" s="167">
        <f>F35/E35</f>
        <v>0.976125</v>
      </c>
      <c r="H35" s="12"/>
      <c r="I35" s="11"/>
      <c r="J35" s="81"/>
      <c r="K35" s="152"/>
      <c r="L35" s="160">
        <v>8000</v>
      </c>
      <c r="M35" s="156">
        <v>7809</v>
      </c>
      <c r="N35" s="11"/>
      <c r="O35" s="11"/>
      <c r="P35" s="11"/>
      <c r="Q35" s="11"/>
    </row>
    <row r="36" spans="2:17" ht="15.75" customHeight="1">
      <c r="B36" s="44">
        <v>4111</v>
      </c>
      <c r="C36" s="112" t="s">
        <v>67</v>
      </c>
      <c r="D36" s="127">
        <f t="shared" si="1"/>
        <v>0</v>
      </c>
      <c r="E36" s="128">
        <f t="shared" si="2"/>
        <v>1056</v>
      </c>
      <c r="F36" s="129">
        <f t="shared" si="3"/>
        <v>1055.9951</v>
      </c>
      <c r="G36" s="167">
        <f>F36/E36</f>
        <v>0.999995359848485</v>
      </c>
      <c r="H36" s="12"/>
      <c r="I36" s="11"/>
      <c r="J36" s="81"/>
      <c r="K36" s="152"/>
      <c r="L36" s="160">
        <v>1056000</v>
      </c>
      <c r="M36" s="156">
        <v>1055995.1</v>
      </c>
      <c r="N36" s="11"/>
      <c r="O36" s="11"/>
      <c r="P36" s="11"/>
      <c r="Q36" s="11"/>
    </row>
    <row r="37" spans="2:17" ht="15.75" customHeight="1">
      <c r="B37" s="44">
        <v>4112</v>
      </c>
      <c r="C37" s="45" t="s">
        <v>68</v>
      </c>
      <c r="D37" s="127">
        <f t="shared" si="1"/>
        <v>38771</v>
      </c>
      <c r="E37" s="128">
        <f t="shared" si="2"/>
        <v>41608</v>
      </c>
      <c r="F37" s="129">
        <f t="shared" si="3"/>
        <v>41608</v>
      </c>
      <c r="G37" s="167">
        <f aca="true" t="shared" si="4" ref="G37:G42">F37/E37</f>
        <v>1</v>
      </c>
      <c r="H37" s="12"/>
      <c r="I37" s="11"/>
      <c r="J37" s="11"/>
      <c r="K37" s="152">
        <v>38771000</v>
      </c>
      <c r="L37" s="160">
        <v>41608000</v>
      </c>
      <c r="M37" s="156">
        <v>41608000</v>
      </c>
      <c r="N37" s="11"/>
      <c r="O37" s="11"/>
      <c r="P37" s="11"/>
      <c r="Q37" s="11"/>
    </row>
    <row r="38" spans="2:17" ht="15.75" customHeight="1">
      <c r="B38" s="44">
        <v>4116</v>
      </c>
      <c r="C38" s="45" t="s">
        <v>51</v>
      </c>
      <c r="D38" s="127">
        <f t="shared" si="1"/>
        <v>0</v>
      </c>
      <c r="E38" s="128">
        <f t="shared" si="2"/>
        <v>675</v>
      </c>
      <c r="F38" s="129">
        <f t="shared" si="3"/>
        <v>675.042</v>
      </c>
      <c r="G38" s="167">
        <f t="shared" si="4"/>
        <v>1.0000622222222222</v>
      </c>
      <c r="H38" s="12"/>
      <c r="I38" s="11"/>
      <c r="J38" s="11"/>
      <c r="K38" s="152"/>
      <c r="L38" s="160">
        <v>675000</v>
      </c>
      <c r="M38" s="156">
        <v>675042</v>
      </c>
      <c r="N38" s="11"/>
      <c r="O38" s="11"/>
      <c r="P38" s="11"/>
      <c r="Q38" s="11"/>
    </row>
    <row r="39" spans="2:17" ht="15.75" customHeight="1">
      <c r="B39" s="44">
        <v>4121</v>
      </c>
      <c r="C39" s="45" t="s">
        <v>52</v>
      </c>
      <c r="D39" s="127">
        <f t="shared" si="1"/>
        <v>47111</v>
      </c>
      <c r="E39" s="128">
        <f t="shared" si="2"/>
        <v>47532</v>
      </c>
      <c r="F39" s="129">
        <f t="shared" si="3"/>
        <v>47530.339</v>
      </c>
      <c r="G39" s="167">
        <f t="shared" si="4"/>
        <v>0.9999650551207607</v>
      </c>
      <c r="H39" s="12"/>
      <c r="I39" s="11"/>
      <c r="J39" s="11"/>
      <c r="K39" s="152">
        <v>47111000</v>
      </c>
      <c r="L39" s="160">
        <v>47532000</v>
      </c>
      <c r="M39" s="156">
        <v>47530339</v>
      </c>
      <c r="N39" s="11"/>
      <c r="O39" s="11"/>
      <c r="P39" s="11"/>
      <c r="Q39" s="11"/>
    </row>
    <row r="40" spans="2:17" ht="15.75" customHeight="1">
      <c r="B40" s="44">
        <v>4131</v>
      </c>
      <c r="C40" s="45" t="s">
        <v>69</v>
      </c>
      <c r="D40" s="127">
        <f t="shared" si="1"/>
        <v>28298</v>
      </c>
      <c r="E40" s="128">
        <f t="shared" si="2"/>
        <v>31483</v>
      </c>
      <c r="F40" s="129">
        <f t="shared" si="3"/>
        <v>31483.10158</v>
      </c>
      <c r="G40" s="167">
        <f t="shared" si="4"/>
        <v>1.0000032265031922</v>
      </c>
      <c r="H40" s="12"/>
      <c r="I40" s="11"/>
      <c r="J40" s="11"/>
      <c r="K40" s="152">
        <v>28298000</v>
      </c>
      <c r="L40" s="160">
        <v>31483000</v>
      </c>
      <c r="M40" s="156">
        <v>31483101.58</v>
      </c>
      <c r="N40" s="11"/>
      <c r="O40" s="11"/>
      <c r="P40" s="11"/>
      <c r="Q40" s="11"/>
    </row>
    <row r="41" spans="2:17" ht="15.75" customHeight="1" thickBot="1">
      <c r="B41" s="113">
        <v>4221</v>
      </c>
      <c r="C41" s="114" t="s">
        <v>57</v>
      </c>
      <c r="D41" s="138">
        <f t="shared" si="1"/>
        <v>0</v>
      </c>
      <c r="E41" s="130">
        <f t="shared" si="2"/>
        <v>31200</v>
      </c>
      <c r="F41" s="131">
        <f t="shared" si="3"/>
        <v>31200</v>
      </c>
      <c r="G41" s="169">
        <f>F41/E41</f>
        <v>1</v>
      </c>
      <c r="H41" s="12"/>
      <c r="I41" s="11"/>
      <c r="J41" s="83"/>
      <c r="K41" s="153"/>
      <c r="L41" s="161">
        <v>31200000</v>
      </c>
      <c r="M41" s="157">
        <v>31200000</v>
      </c>
      <c r="N41" s="11"/>
      <c r="O41" s="11"/>
      <c r="P41" s="11"/>
      <c r="Q41" s="11"/>
    </row>
    <row r="42" spans="2:17" ht="15.75" customHeight="1" thickBot="1">
      <c r="B42" s="115"/>
      <c r="C42" s="116" t="s">
        <v>21</v>
      </c>
      <c r="D42" s="121">
        <f>SUM(D11:D41)</f>
        <v>132236</v>
      </c>
      <c r="E42" s="121">
        <f>SUM(E11:E41)</f>
        <v>182153</v>
      </c>
      <c r="F42" s="121">
        <f>SUM(F11:F41)</f>
        <v>183415.93313</v>
      </c>
      <c r="G42" s="172">
        <f t="shared" si="4"/>
        <v>1.0069333644244123</v>
      </c>
      <c r="H42" s="148"/>
      <c r="I42" s="11"/>
      <c r="J42" s="83"/>
      <c r="K42" s="154">
        <f>SUM(K11:K41)</f>
        <v>132236000</v>
      </c>
      <c r="L42" s="150">
        <f>SUM(L11:L41)</f>
        <v>182153000</v>
      </c>
      <c r="M42" s="158">
        <f>SUM(M11:M41)</f>
        <v>183415933.13</v>
      </c>
      <c r="N42" s="11"/>
      <c r="O42" s="11"/>
      <c r="P42" s="11"/>
      <c r="Q42" s="11"/>
    </row>
    <row r="43" spans="2:17" ht="15.75" customHeight="1">
      <c r="B43" s="12"/>
      <c r="C43" s="12"/>
      <c r="D43" s="34"/>
      <c r="E43" s="34"/>
      <c r="F43" s="149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5.75" customHeight="1">
      <c r="B44" s="12"/>
      <c r="C44" s="12"/>
      <c r="D44" s="34"/>
      <c r="E44" s="34"/>
      <c r="F44" s="35"/>
      <c r="G44" s="12"/>
      <c r="H44" s="12"/>
      <c r="I44" s="11"/>
      <c r="J44" s="11"/>
      <c r="K44" s="11"/>
      <c r="L44" s="11"/>
      <c r="M44" s="76"/>
      <c r="N44" s="11"/>
      <c r="O44" s="11"/>
      <c r="P44" s="11"/>
      <c r="Q44" s="11"/>
    </row>
    <row r="45" spans="2:17" ht="21" customHeight="1">
      <c r="B45" s="180" t="s">
        <v>27</v>
      </c>
      <c r="C45" s="181"/>
      <c r="D45" s="181"/>
      <c r="E45" s="181"/>
      <c r="F45" s="181"/>
      <c r="G45" s="181"/>
      <c r="H45" s="67"/>
      <c r="I45" s="11"/>
      <c r="J45" s="11"/>
      <c r="K45" s="11"/>
      <c r="L45" s="11"/>
      <c r="M45" s="84"/>
      <c r="N45" s="11"/>
      <c r="O45" s="11"/>
      <c r="P45" s="11"/>
      <c r="Q45" s="11"/>
    </row>
    <row r="46" spans="2:17" ht="21" customHeight="1">
      <c r="B46" s="180" t="s">
        <v>64</v>
      </c>
      <c r="C46" s="181"/>
      <c r="D46" s="181"/>
      <c r="E46" s="181"/>
      <c r="F46" s="181"/>
      <c r="G46" s="181"/>
      <c r="H46" s="12"/>
      <c r="I46" s="11"/>
      <c r="J46" s="81"/>
      <c r="K46" s="80"/>
      <c r="L46" s="11"/>
      <c r="M46" s="85"/>
      <c r="N46" s="11"/>
      <c r="O46" s="11"/>
      <c r="P46" s="11"/>
      <c r="Q46" s="11"/>
    </row>
    <row r="47" spans="2:17" ht="15.75" customHeight="1" thickBot="1">
      <c r="B47" s="12"/>
      <c r="C47" s="12"/>
      <c r="D47" s="34"/>
      <c r="E47" s="34"/>
      <c r="F47" s="35"/>
      <c r="G47" s="12"/>
      <c r="H47" s="12"/>
      <c r="I47" s="11"/>
      <c r="J47" s="11"/>
      <c r="K47" s="80"/>
      <c r="L47" s="11"/>
      <c r="M47" s="11"/>
      <c r="N47" s="11"/>
      <c r="O47" s="11"/>
      <c r="P47" s="11"/>
      <c r="Q47" s="11"/>
    </row>
    <row r="48" spans="2:17" ht="15.75" customHeight="1">
      <c r="B48" s="182" t="s">
        <v>63</v>
      </c>
      <c r="C48" s="59"/>
      <c r="D48" s="38" t="s">
        <v>45</v>
      </c>
      <c r="E48" s="38" t="s">
        <v>25</v>
      </c>
      <c r="F48" s="173" t="s">
        <v>50</v>
      </c>
      <c r="G48" s="179" t="s">
        <v>46</v>
      </c>
      <c r="H48" s="12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5.75" customHeight="1">
      <c r="B49" s="183"/>
      <c r="C49" s="15" t="s">
        <v>0</v>
      </c>
      <c r="D49" s="39" t="s">
        <v>47</v>
      </c>
      <c r="E49" s="39" t="s">
        <v>49</v>
      </c>
      <c r="F49" s="174"/>
      <c r="G49" s="174"/>
      <c r="H49" s="36"/>
      <c r="I49" s="11"/>
      <c r="J49" s="11"/>
      <c r="K49" s="11"/>
      <c r="L49" s="11"/>
      <c r="M49" s="11"/>
      <c r="N49" s="11"/>
      <c r="O49" s="11"/>
      <c r="P49" s="11"/>
      <c r="Q49" s="11"/>
    </row>
    <row r="50" spans="2:17" ht="15.75" customHeight="1" thickBot="1">
      <c r="B50" s="184"/>
      <c r="C50" s="60"/>
      <c r="D50" s="18" t="s">
        <v>48</v>
      </c>
      <c r="E50" s="18" t="s">
        <v>48</v>
      </c>
      <c r="F50" s="86" t="s">
        <v>48</v>
      </c>
      <c r="G50" s="20" t="s">
        <v>1</v>
      </c>
      <c r="I50" s="11"/>
      <c r="J50" s="11"/>
      <c r="K50" s="11"/>
      <c r="L50" s="11"/>
      <c r="M50" s="11"/>
      <c r="N50" s="11"/>
      <c r="O50" s="11"/>
      <c r="P50" s="11"/>
      <c r="Q50" s="11"/>
    </row>
    <row r="51" spans="2:17" ht="15.75" customHeight="1">
      <c r="B51" s="111" t="s">
        <v>79</v>
      </c>
      <c r="C51" s="112" t="s">
        <v>24</v>
      </c>
      <c r="D51" s="117">
        <f>SUM(D11:D19)</f>
        <v>12099</v>
      </c>
      <c r="E51" s="117">
        <f>SUM(E11:E19)</f>
        <v>14034</v>
      </c>
      <c r="F51" s="117">
        <f>SUM(F11:F19)</f>
        <v>14628.375060000002</v>
      </c>
      <c r="G51" s="170">
        <f>F51/E51</f>
        <v>1.0423525053441642</v>
      </c>
      <c r="I51" s="11"/>
      <c r="J51" s="11"/>
      <c r="K51" s="11"/>
      <c r="L51" s="11"/>
      <c r="M51" s="11"/>
      <c r="N51" s="11"/>
      <c r="O51" s="11"/>
      <c r="P51" s="11"/>
      <c r="Q51" s="11"/>
    </row>
    <row r="52" spans="2:17" ht="15.75" customHeight="1">
      <c r="B52" s="44" t="s">
        <v>80</v>
      </c>
      <c r="C52" s="45" t="s">
        <v>75</v>
      </c>
      <c r="D52" s="118">
        <f>SUM(D20:D33)</f>
        <v>5955</v>
      </c>
      <c r="E52" s="118">
        <f>SUM(E20:E33)</f>
        <v>14505</v>
      </c>
      <c r="F52" s="118">
        <f>SUM(F20:F33)</f>
        <v>15154.903789999998</v>
      </c>
      <c r="G52" s="144">
        <f>F52/E52</f>
        <v>1.0448055008617716</v>
      </c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15.75" customHeight="1">
      <c r="B53" s="44" t="s">
        <v>81</v>
      </c>
      <c r="C53" s="45" t="s">
        <v>76</v>
      </c>
      <c r="D53" s="118">
        <f>SUM(D34:D35)</f>
        <v>2</v>
      </c>
      <c r="E53" s="118">
        <f>SUM(E34:E35)</f>
        <v>60</v>
      </c>
      <c r="F53" s="118">
        <f>SUM(F34:F35)</f>
        <v>80.17660000000001</v>
      </c>
      <c r="G53" s="144">
        <f>F53/E53</f>
        <v>1.3362766666666668</v>
      </c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5.75" customHeight="1" thickBot="1">
      <c r="B54" s="113" t="s">
        <v>82</v>
      </c>
      <c r="C54" s="114" t="s">
        <v>78</v>
      </c>
      <c r="D54" s="119">
        <f>SUM(D36:D41)</f>
        <v>114180</v>
      </c>
      <c r="E54" s="119">
        <f>SUM(E36:E41)</f>
        <v>153554</v>
      </c>
      <c r="F54" s="119">
        <f>SUM(F36:F41)</f>
        <v>153552.47768</v>
      </c>
      <c r="G54" s="171">
        <f>F54/E54</f>
        <v>0.9999900860934916</v>
      </c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5.75" customHeight="1" thickBot="1">
      <c r="B55" s="115"/>
      <c r="C55" s="105" t="s">
        <v>21</v>
      </c>
      <c r="D55" s="106">
        <f>SUM(D51:D54)</f>
        <v>132236</v>
      </c>
      <c r="E55" s="106">
        <f>SUM(E51:E54)</f>
        <v>182153</v>
      </c>
      <c r="F55" s="120">
        <f>SUM(F51:F54)</f>
        <v>183415.93313000002</v>
      </c>
      <c r="G55" s="172">
        <f>F55/E55</f>
        <v>1.0069333644244125</v>
      </c>
      <c r="I55" s="11"/>
      <c r="J55" s="79"/>
      <c r="K55" s="80"/>
      <c r="L55" s="11"/>
      <c r="M55" s="11"/>
      <c r="N55" s="11"/>
      <c r="O55" s="11"/>
      <c r="P55" s="11"/>
      <c r="Q55" s="11"/>
    </row>
    <row r="56" spans="9:17" ht="15.75" customHeight="1">
      <c r="I56" s="11"/>
      <c r="J56" s="79"/>
      <c r="K56" s="80"/>
      <c r="L56" s="11"/>
      <c r="M56" s="11"/>
      <c r="N56" s="11"/>
      <c r="O56" s="11"/>
      <c r="P56" s="11"/>
      <c r="Q56" s="11"/>
    </row>
    <row r="57" spans="10:11" ht="15.75" customHeight="1">
      <c r="J57" s="23"/>
      <c r="K57" s="24"/>
    </row>
    <row r="58" spans="10:11" ht="15.75" customHeight="1">
      <c r="J58" s="22"/>
      <c r="K58" s="22"/>
    </row>
    <row r="59" spans="10:11" ht="15.75" customHeight="1">
      <c r="J59" s="22"/>
      <c r="K59" s="22"/>
    </row>
    <row r="60" spans="10:11" ht="15.75" customHeight="1">
      <c r="J60" s="22"/>
      <c r="K60" s="22"/>
    </row>
    <row r="61" ht="15.75" customHeight="1"/>
    <row r="62" ht="15.75" customHeight="1"/>
    <row r="63" ht="15.75" customHeight="1"/>
    <row r="64" spans="10:11" ht="15.75" customHeight="1">
      <c r="J64" s="22"/>
      <c r="K64" s="22"/>
    </row>
    <row r="65" spans="10:11" ht="15.75" customHeight="1">
      <c r="J65" s="22"/>
      <c r="K65" s="22"/>
    </row>
    <row r="66" spans="10:11" ht="15.75" customHeight="1">
      <c r="J66" s="22"/>
      <c r="K66" s="22"/>
    </row>
    <row r="67" spans="10:11" ht="15.75" customHeight="1">
      <c r="J67" s="22"/>
      <c r="K67" s="25"/>
    </row>
    <row r="68" spans="10:11" ht="15.75" customHeight="1">
      <c r="J68" s="22"/>
      <c r="K68" s="26"/>
    </row>
    <row r="69" spans="2:11" ht="15.75" customHeight="1">
      <c r="B69" s="12"/>
      <c r="C69" s="12"/>
      <c r="G69" s="19"/>
      <c r="J69" s="22"/>
      <c r="K69" s="27"/>
    </row>
    <row r="70" spans="2:11" ht="15.75" customHeight="1">
      <c r="B70" s="12"/>
      <c r="C70" s="12"/>
      <c r="G70" s="19"/>
      <c r="H70" s="12"/>
      <c r="J70" s="22"/>
      <c r="K70" s="22"/>
    </row>
    <row r="71" spans="2:8" ht="15.75" customHeight="1">
      <c r="B71" s="12"/>
      <c r="C71" s="12"/>
      <c r="G71" s="19"/>
      <c r="H71" s="12"/>
    </row>
    <row r="72" spans="2:8" ht="15.75" customHeight="1">
      <c r="B72" s="12"/>
      <c r="C72" s="12"/>
      <c r="G72" s="19"/>
      <c r="H72" s="12"/>
    </row>
    <row r="73" ht="15.75" customHeight="1">
      <c r="H73" s="12"/>
    </row>
    <row r="74" ht="15.75" customHeight="1"/>
    <row r="75" spans="2:3" ht="18.75" customHeight="1">
      <c r="B75" s="22"/>
      <c r="C75" s="22"/>
    </row>
    <row r="76" spans="2:3" ht="12.75">
      <c r="B76" s="9"/>
      <c r="C76" s="9"/>
    </row>
    <row r="77" spans="10:13" ht="15.75">
      <c r="J77" s="30"/>
      <c r="K77" s="22"/>
      <c r="M77" s="29"/>
    </row>
  </sheetData>
  <mergeCells count="12">
    <mergeCell ref="B3:G3"/>
    <mergeCell ref="B5:G5"/>
    <mergeCell ref="M8:M9"/>
    <mergeCell ref="B6:G6"/>
    <mergeCell ref="B8:B10"/>
    <mergeCell ref="F8:F9"/>
    <mergeCell ref="G8:G9"/>
    <mergeCell ref="B45:G45"/>
    <mergeCell ref="B46:G46"/>
    <mergeCell ref="B48:B50"/>
    <mergeCell ref="F48:F49"/>
    <mergeCell ref="G48:G49"/>
  </mergeCells>
  <conditionalFormatting sqref="J69:K70 I5:I110 J64:K67 J77:L110 C19 C14:C17 C48:E50 Q11 L47 A5:A110 H6:H38 J19 F48 J21:J24 J26 C22:C35 N5:N110 L55:L70 L44:L45 G51:G55 B55:C55 D11:F47 B15:B33 B4:H4 B70:H110 G11:G13 F50:H50 F8 B7:G7 B38:C38 F10:G10 C8:E10 K40:M42 J5:J17 M10 M8 K5:L10 K15:M33 K11:M12 B11:C12 B40:C47 G40:H47 G15:G38">
    <cfRule type="cellIs" priority="1" dxfId="0" operator="lessThan" stopIfTrue="1">
      <formula>0</formula>
    </cfRule>
  </conditionalFormatting>
  <conditionalFormatting sqref="J55:J57">
    <cfRule type="cellIs" priority="2" dxfId="1" operator="equal" stopIfTrue="1">
      <formula>0</formula>
    </cfRule>
  </conditionalFormatting>
  <conditionalFormatting sqref="M47:M65536 J33:J36 M1:M7 J46:M46 M43:M45">
    <cfRule type="cellIs" priority="3" dxfId="1" operator="lessThan" stopIfTrue="1">
      <formula>0</formula>
    </cfRule>
  </conditionalFormatting>
  <printOptions/>
  <pageMargins left="0.75" right="0.75" top="1" bottom="1" header="0.4921259845" footer="0.4921259845"/>
  <pageSetup firstPageNumber="9" useFirstPageNumber="1" horizontalDpi="300" verticalDpi="300" orientation="portrait" paperSize="9" scale="54" r:id="rId2"/>
  <headerFooter alignWithMargins="0">
    <oddHeader>&amp;L&amp;14Statutární město Brno
Městská část
Brno-Líšeň&amp;R&amp;14Odbor rozpočtu a financí
Úřadu městské části
Jírova 2, 628 00 Brno</oddHeader>
    <oddFooter>&amp;C&amp;"Arial,tučné"&amp;16Strana: &amp;P&amp;R&amp;14Sledované období:
 &amp;"Arial,tučné" rok 2004&amp;"Arial,obyčejné"
Vypracoval: Ing. Libor Stehlík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